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885" windowHeight="13035" activeTab="1"/>
  </bookViews>
  <sheets>
    <sheet name="2003-2009" sheetId="1" r:id="rId1"/>
    <sheet name="Alle" sheetId="2" r:id="rId2"/>
    <sheet name="født indtil 2004" sheetId="3" r:id="rId3"/>
  </sheets>
  <definedNames/>
  <calcPr fullCalcOnLoad="1"/>
</workbook>
</file>

<file path=xl/sharedStrings.xml><?xml version="1.0" encoding="utf-8"?>
<sst xmlns="http://schemas.openxmlformats.org/spreadsheetml/2006/main" count="837" uniqueCount="271">
  <si>
    <t>DK2000102634 - Háleggur fra Sdr. Sognstrup 1</t>
  </si>
  <si>
    <t>DK2000104245 - Frami fra Stald Strumpa</t>
  </si>
  <si>
    <t>DK2000104360 - Ullim fra Mosegård 1</t>
  </si>
  <si>
    <t>DK2000104935 - Galdur fra Ahl</t>
  </si>
  <si>
    <t>DK2000105926 - Sólfari fra Langtved</t>
  </si>
  <si>
    <t>DK2000106192 - Teitur fra Rosenlund</t>
  </si>
  <si>
    <t>DK2000102377 - Faxi fra Munkhøj</t>
  </si>
  <si>
    <t>DK2000104369 - Leiknir fra Søtofte</t>
  </si>
  <si>
    <t>DK2000104673 - Áki fra Nørrevang</t>
  </si>
  <si>
    <t>DK2000104821 - Kjarlar fra Strø</t>
  </si>
  <si>
    <t>DK2000106617 - Strákur fra Søtofte</t>
  </si>
  <si>
    <t>IS2000165483 - Hjalti frá Akureyri</t>
  </si>
  <si>
    <t>DK2000103386 - Logi fra Kransmose</t>
  </si>
  <si>
    <t>DK1999100774 - Atli fra Frederikshvile</t>
  </si>
  <si>
    <t>DK1999102128 - Valtýr fra St. Restrup</t>
  </si>
  <si>
    <t>DK1999102436 - Bersi fra Lynghøj</t>
  </si>
  <si>
    <t>DK1999102569 - Skjóni fra Granhøjgård</t>
  </si>
  <si>
    <t>DK1999103553 - Faxi fra Skindbjerg</t>
  </si>
  <si>
    <t>DK1999104985 - Hákon fra Sdr. Sognstrup 1</t>
  </si>
  <si>
    <t>DK1999105305 - Hárekur fra Isafold</t>
  </si>
  <si>
    <t>DK1999105306 - Fróði fra Isafold</t>
  </si>
  <si>
    <t>DK1999105307 - Glói fra Nøddegården</t>
  </si>
  <si>
    <t>DK1999105312 - Gýmmir fra Gammelgaard</t>
  </si>
  <si>
    <t>DK1999105772 - Brellir fra Skiveren</t>
  </si>
  <si>
    <t>DK1999106810 - Ási fra Løvemose</t>
  </si>
  <si>
    <t>DK1999102943 - Valtýr fra Carlshøj</t>
  </si>
  <si>
    <t>DK1999103140 - Lýsingur fra Skovager</t>
  </si>
  <si>
    <t>DK1999105896 - Högni fra Søtofte</t>
  </si>
  <si>
    <t>DK1999106310 - Visir fra Rævehøj</t>
  </si>
  <si>
    <t>DK1999106818 - Faxi fra Højager</t>
  </si>
  <si>
    <t>IS1999185070 - Jamil frá Langholti</t>
  </si>
  <si>
    <t>IS1999187004 - Bjartur frá Kjarri</t>
  </si>
  <si>
    <t>Hest</t>
  </si>
  <si>
    <t>BLUP</t>
  </si>
  <si>
    <t>pr.2009</t>
  </si>
  <si>
    <t>byg.bed.</t>
  </si>
  <si>
    <t>fuldbed.</t>
  </si>
  <si>
    <t>DK2001101623 - Fjölnir fra Rugtorvet</t>
  </si>
  <si>
    <t>DK2001104009 - Stígandi fra Tyskebakken</t>
  </si>
  <si>
    <t>DK2001104038 - Þengill fra Lerkjær</t>
  </si>
  <si>
    <t>DK2001104621 - Snævar fra Moselundgård</t>
  </si>
  <si>
    <t>DK2001105045 - Merkúr fra Horskilde</t>
  </si>
  <si>
    <t>DK2001105650 - Herkules fra Pegasus</t>
  </si>
  <si>
    <t>DK2001106078 - Ás fra Lærkegården</t>
  </si>
  <si>
    <t>DK2001106328 - Óðinn fra Kragensgård</t>
  </si>
  <si>
    <t>IS2001165483 - Kormur frá Akureyri</t>
  </si>
  <si>
    <t>DK2001101563 - Kjarval fra Bakkely</t>
  </si>
  <si>
    <t>DK2001101719 - Fáni fra Nøddegården</t>
  </si>
  <si>
    <t>DK2001102066 - Eldir fra Katulabo</t>
  </si>
  <si>
    <t>DK2001103927 - Glíri fra Krogagre</t>
  </si>
  <si>
    <t>DK2001103940 - Ullur fra Eriksgaarden</t>
  </si>
  <si>
    <t>DK2001105929 - Bifröst fra Bakkeholm</t>
  </si>
  <si>
    <t>DK2001106082 - Markús fra Hoelgaard</t>
  </si>
  <si>
    <t>DK2001106520 - Kostur fra Dalur</t>
  </si>
  <si>
    <t>DK2000103756 - Bósi fra Høgsbro</t>
  </si>
  <si>
    <t>DK2000103966 - Thór fra Hötbjerg</t>
  </si>
  <si>
    <t>DK2000104078 - Feykir fra Grastenhus</t>
  </si>
  <si>
    <t>DK2000104415 - Kolbein fra St. Restrup</t>
  </si>
  <si>
    <t>DK2000104796 - Hrókur fra Granlygaard</t>
  </si>
  <si>
    <t>DK2000105233 - Einar fra Ærtebjerg</t>
  </si>
  <si>
    <t>DK2000105234 - Blesi fra Ærtebjerg</t>
  </si>
  <si>
    <t>DK2000106397 - Sörli fra Søtoftegård 2</t>
  </si>
  <si>
    <t>DK2000105988 - Mói fra Søbakkegård</t>
  </si>
  <si>
    <t>DK2000106047 - Tígull fra Tornbjerg</t>
  </si>
  <si>
    <t>IS2000184714 - Gumi frá Strandarhöfði</t>
  </si>
  <si>
    <t>DK2002100988 - Stebbi fra Bredgaard</t>
  </si>
  <si>
    <t>DK2002103103 - Brellir fra Læsø</t>
  </si>
  <si>
    <t>DK2002103577 - Gassi fra Mosely 3</t>
  </si>
  <si>
    <t>DK2002103938 - Kyndill fra Tjenergården</t>
  </si>
  <si>
    <t>DK2002104275 - Sleipnir fra Moselundgård</t>
  </si>
  <si>
    <t>DK2002104442 - Víðar fra Godthåb</t>
  </si>
  <si>
    <t>DK2002104638 - Blesi fra Skindbjerg</t>
  </si>
  <si>
    <t>DK2002105048 - Hraunar fra Horskilde</t>
  </si>
  <si>
    <t>DK2002105251 - Prins fra Krøjgaard</t>
  </si>
  <si>
    <t>DK2002105418 - Kolbeinn fra Godthåb</t>
  </si>
  <si>
    <t>DK2002105430 - Skarpheðinn fra Skiveren</t>
  </si>
  <si>
    <t>IS2002156464 - Baltasar frá Hæli</t>
  </si>
  <si>
    <t>DK2002103050 - Sólfari fra Bakkeholm 1</t>
  </si>
  <si>
    <t>DK2002103576 - Viktor fra Stettekær</t>
  </si>
  <si>
    <t>DK2002104269 - Magnus fra Dalur</t>
  </si>
  <si>
    <t>DK2002104884 - Skafti fra Palmevænge</t>
  </si>
  <si>
    <t>DK2002105201 - Orri fra Dalur</t>
  </si>
  <si>
    <t>DK2002105258 - Glámur fra Toftemosen</t>
  </si>
  <si>
    <t>DK2002105314 - Loftur fra Bakkeholm 1</t>
  </si>
  <si>
    <t>DK2001104024 - Logi fra Lynghøj</t>
  </si>
  <si>
    <t>DK2001103155 - Trítill fra Lynderup 1</t>
  </si>
  <si>
    <t>DK2001104027 - Kjarkur fra Kattinge 2</t>
  </si>
  <si>
    <t>bygbed.</t>
  </si>
  <si>
    <t>DK2001103938 - Logi fra Kommandørgården</t>
  </si>
  <si>
    <t>DK2001106148 - Tígull fra Laven</t>
  </si>
  <si>
    <t>DK2003102668 - Dynfari fra Langtved</t>
  </si>
  <si>
    <t>DK2003103141 - Kolfaxi fra Lilleheden</t>
  </si>
  <si>
    <t>DK2003103284 - Gári fra Nederholm 1</t>
  </si>
  <si>
    <t>DK2003104250 - Lárus fra Dalur</t>
  </si>
  <si>
    <t>DK2003105201 - Blossi fra Kringlen</t>
  </si>
  <si>
    <t>DK2003105460 - Ölvi fra Jespersgaarde</t>
  </si>
  <si>
    <t>DK2003106251 - Fani fra Napstjert Hede</t>
  </si>
  <si>
    <t>DK2003106264 - Starri fra Nørremark</t>
  </si>
  <si>
    <t>DK2003106440 - Dagfari fra Grundet Hus</t>
  </si>
  <si>
    <t>DK2003106701 - Sindri fra Fet DK</t>
  </si>
  <si>
    <t>IS2003187450 - Gandálfur frá Langholtsparti</t>
  </si>
  <si>
    <t>DK2003103980 - Pétur fra Oren</t>
  </si>
  <si>
    <t>DK2003104122 - Liturmagnus fra Sneslev Overdrev</t>
  </si>
  <si>
    <t>DK2003104685 - Vignir fra Stettekær</t>
  </si>
  <si>
    <t>DK2003104980 - Pór fra Søstrup</t>
  </si>
  <si>
    <t>IS2003101081 - Mjölnir frá Söguey</t>
  </si>
  <si>
    <t>SE2003102160 - Glymjandi från Ängsgården</t>
  </si>
  <si>
    <t>DK2003101625 - Djarfur fra Bakkeholm 4</t>
  </si>
  <si>
    <t>DE2002135634 - Kraftur von Winkelsett</t>
  </si>
  <si>
    <t>DK2002103433 - Drífandi fra Lunakilde</t>
  </si>
  <si>
    <t>DK2002103559 - Hreimur fra Grastenhus</t>
  </si>
  <si>
    <t>DK2002104455 - Sólon fra Kringlen</t>
  </si>
  <si>
    <t>DK2002102303 - Moldi fra Havregården</t>
  </si>
  <si>
    <t>DK2002103631 - Flakkari fra Katulabo</t>
  </si>
  <si>
    <t>IS2002187033 - Hvinur frá Ingólfshvoli</t>
  </si>
  <si>
    <t>DK2002103443 - Haufeti fra Stutteri Solhesten</t>
  </si>
  <si>
    <t>bygbed</t>
  </si>
  <si>
    <t>fuldbed</t>
  </si>
  <si>
    <t>DK2004101658 - Safir fra Griðurholti</t>
  </si>
  <si>
    <t>DK2004102155 - Stebbi fra Skindbjerg</t>
  </si>
  <si>
    <t>DK2004102751 - Oðinn fra Skovfryd</t>
  </si>
  <si>
    <t>DK2004103436 - Loki fra Tyskebakken</t>
  </si>
  <si>
    <t>DK2004104131 - Soldán fra Bakkeholm</t>
  </si>
  <si>
    <t>DK2004105319 - Hápunktur fra Nord</t>
  </si>
  <si>
    <t>DK2004106339 - Konungur fra Moselundgård</t>
  </si>
  <si>
    <t>DK2004106590 - Gandur fra Tindbæk</t>
  </si>
  <si>
    <t>DK2004106862 - Pegasus fra Jespersgaarde</t>
  </si>
  <si>
    <t>DK2004106869 - Girðir fra Jespersgaarde</t>
  </si>
  <si>
    <t>DK2004106911 - Gillingur fra Trudvang Hede</t>
  </si>
  <si>
    <t>DK2004106926 - Thor fra Dyrlundgård</t>
  </si>
  <si>
    <t>DK2004106927 - Ás fra Dyrlundgård</t>
  </si>
  <si>
    <t>DK2004107265 - Snorri fra Fet DK</t>
  </si>
  <si>
    <t>IS2004137338 - Steinn frá Bergi</t>
  </si>
  <si>
    <t>IS2004155416 - Erfingi frá Grafarkoti</t>
  </si>
  <si>
    <t>DK2004103659 - Viktor fra Diisa</t>
  </si>
  <si>
    <t>DK2004105603 - Eldjárn fra Søtofte</t>
  </si>
  <si>
    <t>DK2004106129 - Geysir fra Søtofte</t>
  </si>
  <si>
    <t>DK2004106491 - Bjartur fra Allpass</t>
  </si>
  <si>
    <t>DK2004106524 - Kvistur fra Merkihvoll</t>
  </si>
  <si>
    <t>DK2004106944 - Baldur fra Dyrlundgård</t>
  </si>
  <si>
    <t>IS2004125521 - Dreyri frá Hafnarfirði</t>
  </si>
  <si>
    <t>IS2004187812 - Ás frá Blesastöðum 1A</t>
  </si>
  <si>
    <t>DK2004106632 - Depill fra Nørrevang</t>
  </si>
  <si>
    <t>DK2004106756 - Grimnir fra Debelmose</t>
  </si>
  <si>
    <t>DK2004107360 - Trausti fra Søstrup</t>
  </si>
  <si>
    <t>IS2004186711 - Gullfeti frá Árbakka</t>
  </si>
  <si>
    <t>IS2003186707 - Ræsir frá Árbakka</t>
  </si>
  <si>
    <t>DK2003102235 - Asi fra Skræppekær</t>
  </si>
  <si>
    <t>DK2003106042 - Hástigur fra Sdr. Vissing</t>
  </si>
  <si>
    <t>DK2003106428 - Jón Forseti fra Ahl</t>
  </si>
  <si>
    <t>IS2003166214 - Boði frá Torfunesi</t>
  </si>
  <si>
    <t>DK2003104190 - Friðrik fra Staagerup</t>
  </si>
  <si>
    <t>DK2005101239 - Laki fra Canada</t>
  </si>
  <si>
    <t>DK2005101240 - Kongur fra Canada</t>
  </si>
  <si>
    <t>DK2005101800 - Stefnir fra Tybrind</t>
  </si>
  <si>
    <t>DK2005101862 - Fákur fra Fælled</t>
  </si>
  <si>
    <t>DK2005102773 - Pruður fra Dahlsgaard</t>
  </si>
  <si>
    <t>DK2005103237 - Garpur fra Ny Nørregård</t>
  </si>
  <si>
    <t>DK2005103276 - Eypór fra Lykkesminde</t>
  </si>
  <si>
    <t>DK2005103400 - Heimir fra Lykkesminde</t>
  </si>
  <si>
    <t>DK2005104674 - Svalur fra Dalur</t>
  </si>
  <si>
    <t>DK2005105041 - Hektor fra Engholm</t>
  </si>
  <si>
    <t>DK2005105673 - Dreyri fra Als</t>
  </si>
  <si>
    <t>DK2005106183 - Markus fra Nøddegården</t>
  </si>
  <si>
    <t>DK2005106282 - Andvari fra Søborg</t>
  </si>
  <si>
    <t>DK2005106652 - Teitur fra Haldum Mark</t>
  </si>
  <si>
    <t>DK2005106733 - Ás fra Belkanto</t>
  </si>
  <si>
    <t>DK2005106823 - Borgfjörð fra Langtved</t>
  </si>
  <si>
    <t>DK2005107309 - Stian fra Diget</t>
  </si>
  <si>
    <t>DK2005107361 - Stebbi fra Valbjørn</t>
  </si>
  <si>
    <t>DK2005107688 - Léttfeti fra Skarholt</t>
  </si>
  <si>
    <t>IS2005181103 - Kveikur frá Neðra-Seli</t>
  </si>
  <si>
    <t>IS2005187813 - Pjakkur frá Blesastöðum 1A</t>
  </si>
  <si>
    <t>DK2004106489 - Funi fra Skelgården</t>
  </si>
  <si>
    <t>DK2004107306 - Asi fra Ny Gaihede</t>
  </si>
  <si>
    <t>DK2005103852 - Pokki fra Fogedgaarden</t>
  </si>
  <si>
    <t>DK2005106088 - Þengill fra Fogedgaarden</t>
  </si>
  <si>
    <t>DK2005107291 - Magnus fra Glim</t>
  </si>
  <si>
    <t>IS2005156110 - Páfi frá Hofi</t>
  </si>
  <si>
    <t>IS2005176178 - Almar frá Ketilsstöðum</t>
  </si>
  <si>
    <t>DK2005105657 - Sotari fra Stald Stuhr</t>
  </si>
  <si>
    <t>DK2005106958 - Golnir fra Trudvang Hede</t>
  </si>
  <si>
    <t>IS2005125306 - Brjánn frá Vatnsenda</t>
  </si>
  <si>
    <t>DK2004104538 - Baldur fra Danevang</t>
  </si>
  <si>
    <t>DK2004106784 - Markús fra Vivildgaard</t>
  </si>
  <si>
    <t>DK2004103317 - Vindfaxi fra Godrumgaard</t>
  </si>
  <si>
    <t>IS2004186053 - Demantur frá Oddhóli</t>
  </si>
  <si>
    <t>IS2004187446 - Bjarkar frá Langholtsparti</t>
  </si>
  <si>
    <t>DK2006102721 - Skuggabaldur fra Birkelunden</t>
  </si>
  <si>
    <t>DK2006103581 - Geisli fra Diget</t>
  </si>
  <si>
    <t>DK2006103744 - Fákur fra Dommerhuset</t>
  </si>
  <si>
    <t>DK2006104236 - Laufi fra Bispegården</t>
  </si>
  <si>
    <t>DK2006104255 - Útlagi fra Lille Nørregård</t>
  </si>
  <si>
    <t>DK2006104378 - BláÞráður fra Bognæs</t>
  </si>
  <si>
    <t>DK2006104671 - Birkir fra Bendstrup</t>
  </si>
  <si>
    <t>DK2006105387 - Tývar fra Toosholm</t>
  </si>
  <si>
    <t>DK2006106008 - Olafur fra Oren</t>
  </si>
  <si>
    <t>DK2006106856 - Halfdan fra Engholm</t>
  </si>
  <si>
    <t>DK2006107372 - Geysir fra Canada</t>
  </si>
  <si>
    <t>DK2006107426 - Fimur fra Egholm</t>
  </si>
  <si>
    <t>DK2006107885 - Boði fra Horskilde</t>
  </si>
  <si>
    <t>DK2006108002 - Hreimur fra Stutteri Borg</t>
  </si>
  <si>
    <t>IS2006184960 - Seifur frá Miðhúsum</t>
  </si>
  <si>
    <t>DE2006122972 - Hraunar vom Heesberg</t>
  </si>
  <si>
    <t>DK2006101769 - Sokki fra Omø</t>
  </si>
  <si>
    <t>DK2006101961 - Bjarmi fra Høbjærghus</t>
  </si>
  <si>
    <t>DK2006102173 - Baldur fra Bakki</t>
  </si>
  <si>
    <t>DK2006103643 - Ófeigur fra Hessellund</t>
  </si>
  <si>
    <t>DK2006106770 - Sveipur fra Ågården</t>
  </si>
  <si>
    <t>DK2006107047 - Kári fra Belkanto</t>
  </si>
  <si>
    <t>DK2006107169 - Geisli fra Rist</t>
  </si>
  <si>
    <t>DK2006107235 - Sölvi fra Dyrlundgård</t>
  </si>
  <si>
    <t>DK2006107999 - Hörður fra Kirkebjerggaard</t>
  </si>
  <si>
    <t>SE2006105954 - Ísak från Ammor</t>
  </si>
  <si>
    <t>DK2005104236 - Geimur fra Katknøs</t>
  </si>
  <si>
    <t>DK2005104778 - Assi fra Langtved</t>
  </si>
  <si>
    <t>DK2005104937 - Baldur fra Nørmark</t>
  </si>
  <si>
    <t>DK2005105452 - Neisti fra Bendstrup</t>
  </si>
  <si>
    <t>DK2005106944 - Fengur fra Staagerup</t>
  </si>
  <si>
    <t>DK2005107038 - Kiljan fra Qvistorf</t>
  </si>
  <si>
    <t>DK2005107283 - Magnús fra Bakkeholm</t>
  </si>
  <si>
    <t>IS2005187610 - Viktor frá Votmúla 1</t>
  </si>
  <si>
    <t>DK2005107556 - Dadri fra Toftegården 1</t>
  </si>
  <si>
    <t>IS2005176233 - Ljúfur frá Úlfsstöðum</t>
  </si>
  <si>
    <t>7,65+7,76</t>
  </si>
  <si>
    <t>8,04(DE)</t>
  </si>
  <si>
    <t>8,19+7,97(VM)</t>
  </si>
  <si>
    <t>8,17+8,23(DE)+8,35(VM)</t>
  </si>
  <si>
    <t>7,53(SE)</t>
  </si>
  <si>
    <t>7,98(DE)</t>
  </si>
  <si>
    <t>8,06+8,12</t>
  </si>
  <si>
    <t>7,53+7,36</t>
  </si>
  <si>
    <t>7,97+8,16(DE)</t>
  </si>
  <si>
    <t>8,03+8,16(DE)</t>
  </si>
  <si>
    <t>8,28+8,24(VM)</t>
  </si>
  <si>
    <t>7,69+7,87</t>
  </si>
  <si>
    <t>7,60(SE)</t>
  </si>
  <si>
    <t>8,18+8,21(DE)</t>
  </si>
  <si>
    <t>7,96(DE)</t>
  </si>
  <si>
    <t>8,17(DE)</t>
  </si>
  <si>
    <t>8,02+8,23(DE)+8,14(VM)</t>
  </si>
  <si>
    <t>7,90+7,95(DE)</t>
  </si>
  <si>
    <t>8,01+8,14(DE)</t>
  </si>
  <si>
    <t>7,88(DE)</t>
  </si>
  <si>
    <t>8,43+8,62(DE)+8,66(VM)</t>
  </si>
  <si>
    <t>7,44+7,51(DE)</t>
  </si>
  <si>
    <t>7,90+8,04</t>
  </si>
  <si>
    <t>7,77+7,89(DE)</t>
  </si>
  <si>
    <t>8,40(DE)</t>
  </si>
  <si>
    <t>7,53(DE)</t>
  </si>
  <si>
    <t>7,92+7,88(DE)</t>
  </si>
  <si>
    <t>8,02(DE)</t>
  </si>
  <si>
    <t>8,19+8,20(DE)</t>
  </si>
  <si>
    <t>7,73(DE)+7,42</t>
  </si>
  <si>
    <t>7,58+7,67+7,70</t>
  </si>
  <si>
    <t>7,81(DE)</t>
  </si>
  <si>
    <t>8,37+8,63(DE)+8,63(VM)</t>
  </si>
  <si>
    <t>7,62+7,70+7,94(DE)</t>
  </si>
  <si>
    <t>7,48+7,71</t>
  </si>
  <si>
    <t>7,63+7,58</t>
  </si>
  <si>
    <t>7,67+7,52</t>
  </si>
  <si>
    <t>Byg</t>
  </si>
  <si>
    <t>Total</t>
  </si>
  <si>
    <t>bedækn.tilladelse</t>
  </si>
  <si>
    <t>antal</t>
  </si>
  <si>
    <t>over 7,75</t>
  </si>
  <si>
    <t>ANTAL</t>
  </si>
  <si>
    <t>Gennemsnit</t>
  </si>
  <si>
    <t>BLUP gns.</t>
  </si>
  <si>
    <t>Antal over</t>
  </si>
  <si>
    <t>Kårings%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</si>
</sst>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0" fillId="2" borderId="3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2" borderId="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2" borderId="9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0" fontId="0" fillId="3" borderId="14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3" borderId="17" xfId="0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3" borderId="17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21" xfId="0" applyFont="1" applyFill="1" applyBorder="1" applyAlignment="1">
      <alignment horizontal="left"/>
    </xf>
    <xf numFmtId="0" fontId="0" fillId="3" borderId="22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4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2" borderId="16" xfId="0" applyFont="1" applyFill="1" applyBorder="1" applyAlignment="1">
      <alignment/>
    </xf>
    <xf numFmtId="0" fontId="1" fillId="0" borderId="3" xfId="0" applyFont="1" applyBorder="1" applyAlignment="1">
      <alignment horizontal="left"/>
    </xf>
    <xf numFmtId="0" fontId="0" fillId="4" borderId="5" xfId="0" applyFont="1" applyFill="1" applyBorder="1" applyAlignment="1">
      <alignment/>
    </xf>
    <xf numFmtId="0" fontId="0" fillId="4" borderId="4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4" borderId="3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8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43" fontId="1" fillId="0" borderId="1" xfId="15" applyFont="1" applyFill="1" applyBorder="1" applyAlignment="1">
      <alignment/>
    </xf>
    <xf numFmtId="43" fontId="1" fillId="0" borderId="2" xfId="15" applyFont="1" applyFill="1" applyBorder="1" applyAlignment="1">
      <alignment/>
    </xf>
    <xf numFmtId="43" fontId="1" fillId="0" borderId="3" xfId="15" applyFont="1" applyFill="1" applyBorder="1" applyAlignment="1">
      <alignment/>
    </xf>
    <xf numFmtId="43" fontId="1" fillId="0" borderId="4" xfId="15" applyFont="1" applyFill="1" applyBorder="1" applyAlignment="1">
      <alignment/>
    </xf>
    <xf numFmtId="43" fontId="0" fillId="0" borderId="3" xfId="15" applyFill="1" applyBorder="1" applyAlignment="1">
      <alignment/>
    </xf>
    <xf numFmtId="43" fontId="0" fillId="0" borderId="4" xfId="15" applyFill="1" applyBorder="1" applyAlignment="1">
      <alignment/>
    </xf>
    <xf numFmtId="43" fontId="0" fillId="0" borderId="4" xfId="15" applyFont="1" applyFill="1" applyBorder="1" applyAlignment="1">
      <alignment/>
    </xf>
    <xf numFmtId="43" fontId="0" fillId="0" borderId="8" xfId="15" applyFill="1" applyBorder="1" applyAlignment="1">
      <alignment/>
    </xf>
    <xf numFmtId="43" fontId="0" fillId="0" borderId="1" xfId="15" applyFill="1" applyBorder="1" applyAlignment="1">
      <alignment/>
    </xf>
    <xf numFmtId="43" fontId="0" fillId="0" borderId="2" xfId="15" applyFill="1" applyBorder="1" applyAlignment="1">
      <alignment/>
    </xf>
    <xf numFmtId="43" fontId="0" fillId="0" borderId="19" xfId="15" applyFill="1" applyBorder="1" applyAlignment="1">
      <alignment horizontal="left"/>
    </xf>
    <xf numFmtId="43" fontId="0" fillId="0" borderId="17" xfId="15" applyFill="1" applyBorder="1" applyAlignment="1">
      <alignment horizontal="left"/>
    </xf>
    <xf numFmtId="43" fontId="0" fillId="0" borderId="19" xfId="15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8" xfId="15" applyFont="1" applyFill="1" applyBorder="1" applyAlignment="1">
      <alignment/>
    </xf>
    <xf numFmtId="43" fontId="0" fillId="0" borderId="24" xfId="15" applyFill="1" applyBorder="1" applyAlignment="1">
      <alignment/>
    </xf>
    <xf numFmtId="43" fontId="0" fillId="0" borderId="22" xfId="15" applyFill="1" applyBorder="1" applyAlignment="1">
      <alignment/>
    </xf>
    <xf numFmtId="43" fontId="0" fillId="0" borderId="16" xfId="15" applyFill="1" applyBorder="1" applyAlignment="1">
      <alignment/>
    </xf>
    <xf numFmtId="43" fontId="0" fillId="0" borderId="14" xfId="15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3" borderId="26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2" borderId="28" xfId="0" applyFont="1" applyFill="1" applyBorder="1" applyAlignment="1">
      <alignment wrapText="1"/>
    </xf>
    <xf numFmtId="43" fontId="0" fillId="0" borderId="28" xfId="15" applyFill="1" applyBorder="1" applyAlignment="1">
      <alignment/>
    </xf>
    <xf numFmtId="43" fontId="0" fillId="0" borderId="26" xfId="15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2" borderId="29" xfId="0" applyFont="1" applyFill="1" applyBorder="1" applyAlignment="1">
      <alignment/>
    </xf>
    <xf numFmtId="0" fontId="0" fillId="3" borderId="30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2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165" fontId="0" fillId="0" borderId="32" xfId="15" applyNumberFormat="1" applyFill="1" applyBorder="1" applyAlignment="1">
      <alignment/>
    </xf>
    <xf numFmtId="9" fontId="0" fillId="0" borderId="4" xfId="18" applyNumberFormat="1" applyFill="1" applyBorder="1" applyAlignment="1">
      <alignment/>
    </xf>
    <xf numFmtId="164" fontId="0" fillId="3" borderId="4" xfId="15" applyNumberFormat="1" applyFont="1" applyFill="1" applyBorder="1" applyAlignment="1">
      <alignment wrapText="1"/>
    </xf>
    <xf numFmtId="164" fontId="0" fillId="0" borderId="4" xfId="15" applyNumberFormat="1" applyFill="1" applyBorder="1" applyAlignment="1">
      <alignment/>
    </xf>
    <xf numFmtId="43" fontId="0" fillId="3" borderId="4" xfId="15" applyFill="1" applyBorder="1" applyAlignment="1">
      <alignment/>
    </xf>
    <xf numFmtId="43" fontId="0" fillId="0" borderId="4" xfId="15" applyNumberFormat="1" applyFill="1" applyBorder="1" applyAlignment="1">
      <alignment/>
    </xf>
    <xf numFmtId="43" fontId="0" fillId="0" borderId="3" xfId="15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171" fontId="0" fillId="3" borderId="4" xfId="0" applyNumberFormat="1" applyFill="1" applyBorder="1" applyAlignment="1">
      <alignment/>
    </xf>
    <xf numFmtId="0" fontId="0" fillId="5" borderId="4" xfId="0" applyFill="1" applyBorder="1" applyAlignment="1">
      <alignment/>
    </xf>
    <xf numFmtId="9" fontId="0" fillId="0" borderId="4" xfId="18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9.140625" defaultRowHeight="19.5" customHeight="1"/>
  <cols>
    <col min="1" max="1" width="36.28125" style="3" customWidth="1"/>
    <col min="2" max="2" width="5.421875" style="18" customWidth="1"/>
    <col min="3" max="3" width="4.8515625" style="13" customWidth="1"/>
    <col min="4" max="4" width="5.140625" style="3" customWidth="1"/>
    <col min="5" max="5" width="5.7109375" style="13" customWidth="1"/>
    <col min="6" max="6" width="5.00390625" style="3" customWidth="1"/>
    <col min="7" max="7" width="12.57421875" style="13" customWidth="1"/>
    <col min="8" max="8" width="4.7109375" style="3" customWidth="1"/>
    <col min="9" max="9" width="4.8515625" style="13" customWidth="1"/>
    <col min="10" max="10" width="5.421875" style="3" customWidth="1"/>
    <col min="11" max="11" width="12.00390625" style="13" customWidth="1"/>
    <col min="12" max="12" width="5.140625" style="3" customWidth="1"/>
    <col min="13" max="13" width="8.8515625" style="13" customWidth="1"/>
    <col min="14" max="14" width="5.140625" style="3" customWidth="1"/>
    <col min="15" max="15" width="21.28125" style="13" customWidth="1"/>
    <col min="16" max="16" width="9.140625" style="3" customWidth="1"/>
    <col min="17" max="16384" width="9.140625" style="4" customWidth="1"/>
  </cols>
  <sheetData>
    <row r="1" spans="1:16" s="25" customFormat="1" ht="19.5" customHeight="1">
      <c r="A1" s="22" t="s">
        <v>32</v>
      </c>
      <c r="B1" s="23" t="s">
        <v>33</v>
      </c>
      <c r="C1" s="24">
        <v>2003</v>
      </c>
      <c r="D1" s="22">
        <v>2004</v>
      </c>
      <c r="E1" s="24">
        <v>2004</v>
      </c>
      <c r="F1" s="22">
        <v>2005</v>
      </c>
      <c r="G1" s="24">
        <v>2005</v>
      </c>
      <c r="H1" s="22">
        <v>2006</v>
      </c>
      <c r="I1" s="24">
        <v>2006</v>
      </c>
      <c r="J1" s="22">
        <v>2007</v>
      </c>
      <c r="K1" s="24">
        <v>2007</v>
      </c>
      <c r="L1" s="22">
        <v>2008</v>
      </c>
      <c r="M1" s="24">
        <v>2008</v>
      </c>
      <c r="N1" s="22">
        <v>2009</v>
      </c>
      <c r="O1" s="24">
        <v>2009</v>
      </c>
      <c r="P1" s="22"/>
    </row>
    <row r="2" spans="1:16" s="29" customFormat="1" ht="19.5" customHeight="1">
      <c r="A2" s="65">
        <v>2003</v>
      </c>
      <c r="B2" s="27" t="s">
        <v>34</v>
      </c>
      <c r="C2" s="28" t="s">
        <v>35</v>
      </c>
      <c r="D2" s="26" t="s">
        <v>35</v>
      </c>
      <c r="E2" s="28" t="s">
        <v>36</v>
      </c>
      <c r="F2" s="26" t="s">
        <v>35</v>
      </c>
      <c r="G2" s="28" t="s">
        <v>36</v>
      </c>
      <c r="H2" s="26" t="s">
        <v>87</v>
      </c>
      <c r="I2" s="28" t="s">
        <v>36</v>
      </c>
      <c r="J2" s="26" t="s">
        <v>116</v>
      </c>
      <c r="K2" s="28" t="s">
        <v>117</v>
      </c>
      <c r="L2" s="26" t="s">
        <v>116</v>
      </c>
      <c r="M2" s="28" t="s">
        <v>117</v>
      </c>
      <c r="N2" s="26" t="s">
        <v>116</v>
      </c>
      <c r="O2" s="28" t="s">
        <v>117</v>
      </c>
      <c r="P2" s="26"/>
    </row>
    <row r="3" spans="1:15" ht="19.5" customHeight="1">
      <c r="A3" s="5" t="s">
        <v>0</v>
      </c>
      <c r="B3" s="19">
        <v>108</v>
      </c>
      <c r="C3" s="14">
        <v>7.72</v>
      </c>
      <c r="O3" s="13">
        <v>8.03</v>
      </c>
    </row>
    <row r="4" spans="1:4" ht="19.5" customHeight="1">
      <c r="A4" s="5" t="s">
        <v>1</v>
      </c>
      <c r="B4" s="19">
        <v>100</v>
      </c>
      <c r="C4" s="14">
        <v>7.5</v>
      </c>
      <c r="D4" s="9">
        <v>7.58</v>
      </c>
    </row>
    <row r="5" spans="1:3" ht="19.5" customHeight="1">
      <c r="A5" s="5" t="s">
        <v>2</v>
      </c>
      <c r="B5" s="19">
        <v>103</v>
      </c>
      <c r="C5" s="14">
        <v>7.5</v>
      </c>
    </row>
    <row r="6" spans="1:13" ht="19.5" customHeight="1">
      <c r="A6" s="5" t="s">
        <v>3</v>
      </c>
      <c r="B6" s="19">
        <v>98</v>
      </c>
      <c r="C6" s="14">
        <v>7.81</v>
      </c>
      <c r="M6" s="13">
        <v>7.71</v>
      </c>
    </row>
    <row r="7" spans="1:16" s="71" customFormat="1" ht="19.5" customHeight="1">
      <c r="A7" s="66" t="s">
        <v>4</v>
      </c>
      <c r="B7" s="67">
        <v>110</v>
      </c>
      <c r="C7" s="68">
        <v>7.43</v>
      </c>
      <c r="D7" s="69"/>
      <c r="E7" s="70"/>
      <c r="F7" s="69"/>
      <c r="G7" s="70" t="s">
        <v>224</v>
      </c>
      <c r="H7" s="69"/>
      <c r="I7" s="70"/>
      <c r="J7" s="69"/>
      <c r="K7" s="70" t="s">
        <v>225</v>
      </c>
      <c r="L7" s="69"/>
      <c r="M7" s="70"/>
      <c r="N7" s="69"/>
      <c r="O7" s="70"/>
      <c r="P7" s="69"/>
    </row>
    <row r="8" spans="1:3" ht="19.5" customHeight="1">
      <c r="A8" s="5" t="s">
        <v>5</v>
      </c>
      <c r="B8" s="19">
        <v>99</v>
      </c>
      <c r="C8" s="14">
        <v>7.85</v>
      </c>
    </row>
    <row r="9" spans="1:3" ht="19.5" customHeight="1">
      <c r="A9" s="5" t="s">
        <v>6</v>
      </c>
      <c r="B9" s="19">
        <v>94</v>
      </c>
      <c r="C9" s="14">
        <v>7.74</v>
      </c>
    </row>
    <row r="10" spans="1:16" s="74" customFormat="1" ht="19.5" customHeight="1">
      <c r="A10" s="66" t="s">
        <v>7</v>
      </c>
      <c r="B10" s="67">
        <v>108</v>
      </c>
      <c r="C10" s="68">
        <v>7.57</v>
      </c>
      <c r="D10" s="72"/>
      <c r="E10" s="73"/>
      <c r="F10" s="72"/>
      <c r="G10" s="73" t="s">
        <v>226</v>
      </c>
      <c r="H10" s="72"/>
      <c r="I10" s="73"/>
      <c r="J10" s="72"/>
      <c r="K10" s="73" t="s">
        <v>227</v>
      </c>
      <c r="L10" s="72"/>
      <c r="M10" s="73"/>
      <c r="N10" s="72"/>
      <c r="O10" s="73"/>
      <c r="P10" s="72"/>
    </row>
    <row r="11" spans="1:13" ht="19.5" customHeight="1">
      <c r="A11" s="5" t="s">
        <v>8</v>
      </c>
      <c r="B11" s="19">
        <v>97</v>
      </c>
      <c r="C11" s="14">
        <v>7.81</v>
      </c>
      <c r="D11" s="9">
        <v>7.94</v>
      </c>
      <c r="G11" s="14">
        <v>7.68</v>
      </c>
      <c r="I11" s="13">
        <v>7.68</v>
      </c>
      <c r="M11" s="13">
        <v>7.74</v>
      </c>
    </row>
    <row r="12" spans="1:3" ht="19.5" customHeight="1">
      <c r="A12" s="5" t="s">
        <v>9</v>
      </c>
      <c r="B12" s="19">
        <v>104</v>
      </c>
      <c r="C12" s="14">
        <v>7.47</v>
      </c>
    </row>
    <row r="13" spans="1:3" ht="19.5" customHeight="1">
      <c r="A13" s="5" t="s">
        <v>10</v>
      </c>
      <c r="B13" s="19">
        <v>104</v>
      </c>
      <c r="C13" s="14">
        <v>7.28</v>
      </c>
    </row>
    <row r="14" spans="1:16" s="74" customFormat="1" ht="19.5" customHeight="1">
      <c r="A14" s="66" t="s">
        <v>11</v>
      </c>
      <c r="B14" s="67">
        <v>110</v>
      </c>
      <c r="C14" s="68">
        <v>7.85</v>
      </c>
      <c r="D14" s="72"/>
      <c r="E14" s="73" t="s">
        <v>228</v>
      </c>
      <c r="F14" s="72"/>
      <c r="G14" s="73">
        <v>7.71</v>
      </c>
      <c r="H14" s="72"/>
      <c r="I14" s="73">
        <v>7.75</v>
      </c>
      <c r="J14" s="72"/>
      <c r="K14" s="73"/>
      <c r="L14" s="72"/>
      <c r="M14" s="73">
        <v>7.9</v>
      </c>
      <c r="N14" s="72"/>
      <c r="O14" s="73"/>
      <c r="P14" s="72"/>
    </row>
    <row r="15" spans="1:3" ht="19.5" customHeight="1">
      <c r="A15" s="5" t="s">
        <v>12</v>
      </c>
      <c r="B15" s="19">
        <v>104</v>
      </c>
      <c r="C15" s="14">
        <v>7.76</v>
      </c>
    </row>
    <row r="16" spans="1:3" ht="19.5" customHeight="1">
      <c r="A16" s="5" t="s">
        <v>13</v>
      </c>
      <c r="B16" s="19">
        <v>98</v>
      </c>
      <c r="C16" s="14">
        <v>7.63</v>
      </c>
    </row>
    <row r="17" spans="1:10" ht="19.5" customHeight="1">
      <c r="A17" s="5" t="s">
        <v>14</v>
      </c>
      <c r="B17" s="19">
        <v>103</v>
      </c>
      <c r="C17" s="14">
        <v>7.94</v>
      </c>
      <c r="J17" s="4"/>
    </row>
    <row r="18" spans="1:10" ht="19.5" customHeight="1">
      <c r="A18" s="5" t="s">
        <v>15</v>
      </c>
      <c r="B18" s="19">
        <v>102</v>
      </c>
      <c r="C18" s="14">
        <v>7.99</v>
      </c>
      <c r="E18" s="13">
        <v>7.6</v>
      </c>
      <c r="J18" s="4"/>
    </row>
    <row r="19" spans="1:10" ht="19.5" customHeight="1">
      <c r="A19" s="5" t="s">
        <v>16</v>
      </c>
      <c r="B19" s="19">
        <v>101</v>
      </c>
      <c r="C19" s="14">
        <v>7.43</v>
      </c>
      <c r="J19" s="4"/>
    </row>
    <row r="20" spans="1:10" ht="19.5" customHeight="1">
      <c r="A20" s="5" t="s">
        <v>17</v>
      </c>
      <c r="B20" s="19">
        <v>96</v>
      </c>
      <c r="C20" s="14">
        <v>7.81</v>
      </c>
      <c r="J20" s="4"/>
    </row>
    <row r="21" spans="1:10" ht="19.5" customHeight="1">
      <c r="A21" s="5" t="s">
        <v>18</v>
      </c>
      <c r="B21" s="19">
        <v>109</v>
      </c>
      <c r="C21" s="14">
        <v>7.5</v>
      </c>
      <c r="J21" s="4"/>
    </row>
    <row r="22" spans="1:16" s="74" customFormat="1" ht="19.5" customHeight="1">
      <c r="A22" s="66" t="s">
        <v>19</v>
      </c>
      <c r="B22" s="67">
        <v>98</v>
      </c>
      <c r="C22" s="68">
        <v>7.64</v>
      </c>
      <c r="D22" s="72"/>
      <c r="E22" s="73"/>
      <c r="F22" s="72"/>
      <c r="G22" s="73">
        <v>7.85</v>
      </c>
      <c r="H22" s="72"/>
      <c r="I22" s="73"/>
      <c r="K22" s="73"/>
      <c r="L22" s="72"/>
      <c r="M22" s="73"/>
      <c r="N22" s="72"/>
      <c r="O22" s="73"/>
      <c r="P22" s="72"/>
    </row>
    <row r="23" spans="1:10" ht="19.5" customHeight="1">
      <c r="A23" s="5" t="s">
        <v>20</v>
      </c>
      <c r="B23" s="19">
        <v>96</v>
      </c>
      <c r="C23" s="14">
        <v>7.58</v>
      </c>
      <c r="J23" s="4"/>
    </row>
    <row r="24" spans="1:16" s="74" customFormat="1" ht="19.5" customHeight="1">
      <c r="A24" s="66" t="s">
        <v>21</v>
      </c>
      <c r="B24" s="67">
        <v>109</v>
      </c>
      <c r="C24" s="68">
        <v>8.26</v>
      </c>
      <c r="D24" s="72"/>
      <c r="E24" s="73">
        <v>8</v>
      </c>
      <c r="F24" s="72"/>
      <c r="G24" s="73">
        <v>8.13</v>
      </c>
      <c r="H24" s="72"/>
      <c r="I24" s="73"/>
      <c r="K24" s="73"/>
      <c r="L24" s="72"/>
      <c r="M24" s="73"/>
      <c r="N24" s="72"/>
      <c r="O24" s="73"/>
      <c r="P24" s="72"/>
    </row>
    <row r="25" spans="1:10" ht="19.5" customHeight="1">
      <c r="A25" s="5" t="s">
        <v>22</v>
      </c>
      <c r="B25" s="19">
        <v>110</v>
      </c>
      <c r="C25" s="14">
        <v>8.13</v>
      </c>
      <c r="J25" s="4"/>
    </row>
    <row r="26" spans="1:10" ht="19.5" customHeight="1">
      <c r="A26" s="5" t="s">
        <v>23</v>
      </c>
      <c r="B26" s="19">
        <v>94</v>
      </c>
      <c r="C26" s="14">
        <v>7.5</v>
      </c>
      <c r="J26" s="4"/>
    </row>
    <row r="27" spans="1:16" s="74" customFormat="1" ht="19.5" customHeight="1">
      <c r="A27" s="66" t="s">
        <v>24</v>
      </c>
      <c r="B27" s="67">
        <v>110</v>
      </c>
      <c r="C27" s="68">
        <v>7.96</v>
      </c>
      <c r="D27" s="72"/>
      <c r="E27" s="73">
        <v>7.86</v>
      </c>
      <c r="F27" s="72"/>
      <c r="G27" s="73"/>
      <c r="H27" s="72"/>
      <c r="I27" s="73">
        <v>7.91</v>
      </c>
      <c r="K27" s="73"/>
      <c r="L27" s="72"/>
      <c r="M27" s="73"/>
      <c r="N27" s="72"/>
      <c r="O27" s="73"/>
      <c r="P27" s="72"/>
    </row>
    <row r="28" spans="1:16" s="74" customFormat="1" ht="19.5" customHeight="1">
      <c r="A28" s="66" t="s">
        <v>25</v>
      </c>
      <c r="B28" s="67">
        <v>102</v>
      </c>
      <c r="C28" s="68">
        <v>7.76</v>
      </c>
      <c r="D28" s="72"/>
      <c r="E28" s="73">
        <v>7.75</v>
      </c>
      <c r="F28" s="72"/>
      <c r="G28" s="73" t="s">
        <v>229</v>
      </c>
      <c r="H28" s="72"/>
      <c r="I28" s="73"/>
      <c r="K28" s="73"/>
      <c r="L28" s="72"/>
      <c r="M28" s="73"/>
      <c r="N28" s="72"/>
      <c r="O28" s="73"/>
      <c r="P28" s="72"/>
    </row>
    <row r="29" spans="1:10" ht="19.5" customHeight="1">
      <c r="A29" s="5" t="s">
        <v>26</v>
      </c>
      <c r="B29" s="19">
        <v>96</v>
      </c>
      <c r="C29" s="14">
        <v>7.87</v>
      </c>
      <c r="E29" s="13">
        <v>7.59</v>
      </c>
      <c r="J29" s="4"/>
    </row>
    <row r="30" spans="1:10" ht="19.5" customHeight="1">
      <c r="A30" s="5" t="s">
        <v>27</v>
      </c>
      <c r="B30" s="19">
        <v>104</v>
      </c>
      <c r="C30" s="14">
        <v>7.56</v>
      </c>
      <c r="J30" s="4"/>
    </row>
    <row r="31" spans="1:16" s="74" customFormat="1" ht="19.5" customHeight="1">
      <c r="A31" s="66" t="s">
        <v>28</v>
      </c>
      <c r="B31" s="67">
        <v>112</v>
      </c>
      <c r="C31" s="68">
        <v>7.74</v>
      </c>
      <c r="D31" s="72"/>
      <c r="E31" s="73">
        <v>7.87</v>
      </c>
      <c r="F31" s="72"/>
      <c r="G31" s="73" t="s">
        <v>230</v>
      </c>
      <c r="H31" s="72"/>
      <c r="I31" s="73"/>
      <c r="K31" s="73"/>
      <c r="L31" s="72"/>
      <c r="M31" s="73"/>
      <c r="N31" s="72"/>
      <c r="O31" s="73"/>
      <c r="P31" s="72"/>
    </row>
    <row r="32" spans="1:10" ht="19.5" customHeight="1">
      <c r="A32" s="5" t="s">
        <v>29</v>
      </c>
      <c r="B32" s="19">
        <v>104</v>
      </c>
      <c r="C32" s="14">
        <v>7.83</v>
      </c>
      <c r="J32" s="4"/>
    </row>
    <row r="33" spans="1:3" ht="19.5" customHeight="1">
      <c r="A33" s="5" t="s">
        <v>30</v>
      </c>
      <c r="B33" s="19">
        <v>96</v>
      </c>
      <c r="C33" s="14">
        <v>7.65</v>
      </c>
    </row>
    <row r="34" spans="1:16" s="8" customFormat="1" ht="19.5" customHeight="1" thickBot="1">
      <c r="A34" s="7" t="s">
        <v>31</v>
      </c>
      <c r="B34" s="20">
        <v>103</v>
      </c>
      <c r="C34" s="15">
        <v>7.78</v>
      </c>
      <c r="D34" s="10"/>
      <c r="E34" s="17">
        <v>7.52</v>
      </c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10"/>
    </row>
    <row r="35" spans="1:16" s="2" customFormat="1" ht="19.5" customHeight="1" thickTop="1">
      <c r="A35" s="31">
        <v>2004</v>
      </c>
      <c r="B35" s="21"/>
      <c r="C35" s="16"/>
      <c r="D35" s="11"/>
      <c r="E35" s="12"/>
      <c r="F35" s="1"/>
      <c r="G35" s="12"/>
      <c r="H35" s="1"/>
      <c r="I35" s="12"/>
      <c r="J35" s="1"/>
      <c r="K35" s="12"/>
      <c r="L35" s="1"/>
      <c r="M35" s="12"/>
      <c r="N35" s="1"/>
      <c r="O35" s="12"/>
      <c r="P35" s="1"/>
    </row>
    <row r="36" spans="1:16" s="2" customFormat="1" ht="19.5" customHeight="1">
      <c r="A36" s="6" t="s">
        <v>37</v>
      </c>
      <c r="B36" s="21">
        <v>106</v>
      </c>
      <c r="C36" s="16"/>
      <c r="D36" s="11">
        <v>7.47</v>
      </c>
      <c r="E36" s="12"/>
      <c r="F36" s="1"/>
      <c r="G36" s="12"/>
      <c r="H36" s="1"/>
      <c r="I36" s="12"/>
      <c r="J36" s="1"/>
      <c r="K36" s="12"/>
      <c r="L36" s="1"/>
      <c r="M36" s="12"/>
      <c r="N36" s="1"/>
      <c r="O36" s="12"/>
      <c r="P36" s="1"/>
    </row>
    <row r="37" spans="1:15" ht="19.5" customHeight="1">
      <c r="A37" s="5" t="s">
        <v>38</v>
      </c>
      <c r="B37" s="19">
        <v>100</v>
      </c>
      <c r="C37" s="14"/>
      <c r="D37" s="9">
        <v>7.81</v>
      </c>
      <c r="G37" s="13">
        <v>7.48</v>
      </c>
      <c r="I37" s="13" t="s">
        <v>231</v>
      </c>
      <c r="O37" s="13">
        <v>7.61</v>
      </c>
    </row>
    <row r="38" spans="1:4" ht="19.5" customHeight="1">
      <c r="A38" s="5" t="s">
        <v>39</v>
      </c>
      <c r="B38" s="19">
        <v>97</v>
      </c>
      <c r="C38" s="14"/>
      <c r="D38" s="9">
        <v>8.06</v>
      </c>
    </row>
    <row r="39" spans="1:6" ht="19.5" customHeight="1">
      <c r="A39" s="5" t="s">
        <v>40</v>
      </c>
      <c r="B39" s="19">
        <v>106</v>
      </c>
      <c r="C39" s="14"/>
      <c r="D39" s="9">
        <v>7.93</v>
      </c>
      <c r="F39" s="9">
        <v>8.16</v>
      </c>
    </row>
    <row r="40" spans="1:16" s="74" customFormat="1" ht="19.5" customHeight="1">
      <c r="A40" s="66" t="s">
        <v>41</v>
      </c>
      <c r="B40" s="67">
        <v>102</v>
      </c>
      <c r="C40" s="68"/>
      <c r="D40" s="75">
        <v>8.11</v>
      </c>
      <c r="E40" s="73"/>
      <c r="F40" s="75">
        <v>8.63</v>
      </c>
      <c r="G40" s="73"/>
      <c r="H40" s="72"/>
      <c r="I40" s="73">
        <v>7.91</v>
      </c>
      <c r="J40" s="72"/>
      <c r="K40" s="73" t="s">
        <v>232</v>
      </c>
      <c r="L40" s="72"/>
      <c r="M40" s="73"/>
      <c r="N40" s="72"/>
      <c r="O40" s="73"/>
      <c r="P40" s="72"/>
    </row>
    <row r="41" spans="1:16" s="74" customFormat="1" ht="19.5" customHeight="1">
      <c r="A41" s="66" t="s">
        <v>42</v>
      </c>
      <c r="B41" s="67">
        <v>99</v>
      </c>
      <c r="C41" s="68"/>
      <c r="D41" s="75">
        <v>7.32</v>
      </c>
      <c r="E41" s="73"/>
      <c r="F41" s="75">
        <v>7.56</v>
      </c>
      <c r="G41" s="73"/>
      <c r="H41" s="72"/>
      <c r="I41" s="73">
        <v>7.72</v>
      </c>
      <c r="J41" s="72"/>
      <c r="K41" s="73" t="s">
        <v>233</v>
      </c>
      <c r="L41" s="72"/>
      <c r="M41" s="73"/>
      <c r="N41" s="72"/>
      <c r="O41" s="73"/>
      <c r="P41" s="72"/>
    </row>
    <row r="42" spans="1:16" s="74" customFormat="1" ht="19.5" customHeight="1">
      <c r="A42" s="66" t="s">
        <v>43</v>
      </c>
      <c r="B42" s="67">
        <v>118</v>
      </c>
      <c r="C42" s="68"/>
      <c r="D42" s="75">
        <v>8.11</v>
      </c>
      <c r="E42" s="73"/>
      <c r="F42" s="72"/>
      <c r="G42" s="73">
        <v>7.94</v>
      </c>
      <c r="H42" s="72"/>
      <c r="I42" s="73">
        <v>8.06</v>
      </c>
      <c r="J42" s="72"/>
      <c r="K42" s="73" t="s">
        <v>234</v>
      </c>
      <c r="L42" s="72"/>
      <c r="M42" s="73"/>
      <c r="N42" s="72"/>
      <c r="O42" s="73"/>
      <c r="P42" s="72"/>
    </row>
    <row r="43" spans="1:4" ht="19.5" customHeight="1">
      <c r="A43" s="5" t="s">
        <v>44</v>
      </c>
      <c r="B43" s="19">
        <v>114</v>
      </c>
      <c r="C43" s="14"/>
      <c r="D43" s="9">
        <v>7.58</v>
      </c>
    </row>
    <row r="44" spans="1:6" ht="19.5" customHeight="1">
      <c r="A44" s="5" t="s">
        <v>45</v>
      </c>
      <c r="B44" s="19">
        <v>111</v>
      </c>
      <c r="C44" s="14"/>
      <c r="D44" s="9">
        <v>7.67</v>
      </c>
      <c r="F44" s="9">
        <v>7.84</v>
      </c>
    </row>
    <row r="45" spans="1:4" ht="19.5" customHeight="1">
      <c r="A45" s="5" t="s">
        <v>46</v>
      </c>
      <c r="B45" s="19">
        <v>106</v>
      </c>
      <c r="C45" s="14"/>
      <c r="D45" s="9">
        <v>7.78</v>
      </c>
    </row>
    <row r="46" spans="1:6" ht="19.5" customHeight="1">
      <c r="A46" s="5" t="s">
        <v>47</v>
      </c>
      <c r="B46" s="19">
        <v>95</v>
      </c>
      <c r="C46" s="14"/>
      <c r="D46" s="9">
        <v>7.89</v>
      </c>
      <c r="F46" s="3">
        <v>7.91</v>
      </c>
    </row>
    <row r="47" spans="1:6" ht="19.5" customHeight="1">
      <c r="A47" s="5" t="s">
        <v>48</v>
      </c>
      <c r="B47" s="19">
        <v>100</v>
      </c>
      <c r="C47" s="14"/>
      <c r="D47" s="9">
        <v>7.76</v>
      </c>
      <c r="F47" s="9">
        <v>7.66</v>
      </c>
    </row>
    <row r="48" spans="1:4" ht="19.5" customHeight="1">
      <c r="A48" s="5" t="s">
        <v>49</v>
      </c>
      <c r="B48" s="19">
        <v>100</v>
      </c>
      <c r="C48" s="14"/>
      <c r="D48" s="9">
        <v>7.87</v>
      </c>
    </row>
    <row r="49" spans="1:16" s="74" customFormat="1" ht="19.5" customHeight="1">
      <c r="A49" s="66" t="s">
        <v>50</v>
      </c>
      <c r="B49" s="67">
        <v>106</v>
      </c>
      <c r="C49" s="68"/>
      <c r="D49" s="75">
        <v>7.76</v>
      </c>
      <c r="E49" s="73"/>
      <c r="F49" s="72"/>
      <c r="G49" s="73"/>
      <c r="H49" s="72"/>
      <c r="I49" s="73"/>
      <c r="J49" s="72"/>
      <c r="K49" s="73" t="s">
        <v>235</v>
      </c>
      <c r="L49" s="72"/>
      <c r="M49" s="73"/>
      <c r="N49" s="72"/>
      <c r="O49" s="73">
        <v>8.14</v>
      </c>
      <c r="P49" s="72"/>
    </row>
    <row r="50" spans="1:4" ht="19.5" customHeight="1">
      <c r="A50" s="5" t="s">
        <v>51</v>
      </c>
      <c r="B50" s="19">
        <v>97</v>
      </c>
      <c r="C50" s="14"/>
      <c r="D50" s="9">
        <v>7.59</v>
      </c>
    </row>
    <row r="51" spans="1:4" ht="19.5" customHeight="1">
      <c r="A51" s="5" t="s">
        <v>52</v>
      </c>
      <c r="B51" s="19">
        <v>111</v>
      </c>
      <c r="C51" s="14"/>
      <c r="D51" s="9">
        <v>7.65</v>
      </c>
    </row>
    <row r="52" spans="1:16" s="74" customFormat="1" ht="19.5" customHeight="1">
      <c r="A52" s="66" t="s">
        <v>53</v>
      </c>
      <c r="B52" s="67">
        <v>112</v>
      </c>
      <c r="C52" s="68"/>
      <c r="D52" s="75">
        <v>7.58</v>
      </c>
      <c r="E52" s="73"/>
      <c r="F52" s="75">
        <v>7.8</v>
      </c>
      <c r="G52" s="73" t="s">
        <v>236</v>
      </c>
      <c r="H52" s="72"/>
      <c r="I52" s="73">
        <v>7.95</v>
      </c>
      <c r="J52" s="72"/>
      <c r="K52" s="73" t="s">
        <v>237</v>
      </c>
      <c r="L52" s="72"/>
      <c r="M52" s="73"/>
      <c r="N52" s="72"/>
      <c r="O52" s="73"/>
      <c r="P52" s="72"/>
    </row>
    <row r="53" spans="1:4" ht="19.5" customHeight="1">
      <c r="A53" s="5" t="s">
        <v>54</v>
      </c>
      <c r="B53" s="19">
        <v>104</v>
      </c>
      <c r="C53" s="14"/>
      <c r="D53" s="9">
        <v>7.26</v>
      </c>
    </row>
    <row r="54" spans="1:4" ht="19.5" customHeight="1">
      <c r="A54" s="5" t="s">
        <v>55</v>
      </c>
      <c r="B54" s="19">
        <v>98</v>
      </c>
      <c r="C54" s="14"/>
      <c r="D54" s="9">
        <v>7.41</v>
      </c>
    </row>
    <row r="55" spans="1:16" s="74" customFormat="1" ht="19.5" customHeight="1">
      <c r="A55" s="66" t="s">
        <v>56</v>
      </c>
      <c r="B55" s="67">
        <v>104</v>
      </c>
      <c r="C55" s="68"/>
      <c r="D55" s="75">
        <v>8.09</v>
      </c>
      <c r="E55" s="73"/>
      <c r="F55" s="72"/>
      <c r="G55" s="73" t="s">
        <v>238</v>
      </c>
      <c r="H55" s="72"/>
      <c r="I55" s="73"/>
      <c r="J55" s="72"/>
      <c r="K55" s="73">
        <v>8.16</v>
      </c>
      <c r="L55" s="72"/>
      <c r="M55" s="73"/>
      <c r="N55" s="72"/>
      <c r="O55" s="73"/>
      <c r="P55" s="72"/>
    </row>
    <row r="56" spans="1:4" ht="19.5" customHeight="1">
      <c r="A56" s="5" t="s">
        <v>57</v>
      </c>
      <c r="B56" s="19">
        <v>103</v>
      </c>
      <c r="C56" s="14"/>
      <c r="D56" s="9">
        <v>7.37</v>
      </c>
    </row>
    <row r="57" spans="1:4" ht="19.5" customHeight="1">
      <c r="A57" s="5" t="s">
        <v>58</v>
      </c>
      <c r="B57" s="19">
        <v>105</v>
      </c>
      <c r="C57" s="14"/>
      <c r="D57" s="9">
        <v>8.13</v>
      </c>
    </row>
    <row r="58" spans="1:4" ht="19.5" customHeight="1">
      <c r="A58" s="5" t="s">
        <v>59</v>
      </c>
      <c r="B58" s="19">
        <v>95</v>
      </c>
      <c r="C58" s="14"/>
      <c r="D58" s="9">
        <v>7.79</v>
      </c>
    </row>
    <row r="59" spans="1:4" ht="19.5" customHeight="1">
      <c r="A59" s="5" t="s">
        <v>60</v>
      </c>
      <c r="B59" s="19">
        <v>100</v>
      </c>
      <c r="C59" s="14"/>
      <c r="D59" s="9">
        <v>7.79</v>
      </c>
    </row>
    <row r="60" spans="1:4" ht="19.5" customHeight="1">
      <c r="A60" s="5" t="s">
        <v>61</v>
      </c>
      <c r="B60" s="19">
        <v>105</v>
      </c>
      <c r="C60" s="14"/>
      <c r="D60" s="9">
        <v>7.86</v>
      </c>
    </row>
    <row r="61" spans="1:4" ht="19.5" customHeight="1">
      <c r="A61" s="5" t="s">
        <v>62</v>
      </c>
      <c r="B61" s="19">
        <v>106</v>
      </c>
      <c r="C61" s="14"/>
      <c r="D61" s="9">
        <v>7.67</v>
      </c>
    </row>
    <row r="62" spans="1:4" ht="19.5" customHeight="1">
      <c r="A62" s="5" t="s">
        <v>63</v>
      </c>
      <c r="B62" s="19">
        <v>104</v>
      </c>
      <c r="C62" s="14"/>
      <c r="D62" s="9">
        <v>7.49</v>
      </c>
    </row>
    <row r="63" spans="1:16" s="82" customFormat="1" ht="19.5" customHeight="1" thickBot="1">
      <c r="A63" s="76" t="s">
        <v>64</v>
      </c>
      <c r="B63" s="77">
        <v>116</v>
      </c>
      <c r="C63" s="78"/>
      <c r="D63" s="79">
        <v>7.84</v>
      </c>
      <c r="E63" s="80"/>
      <c r="F63" s="81"/>
      <c r="G63" s="80" t="s">
        <v>239</v>
      </c>
      <c r="H63" s="81"/>
      <c r="I63" s="80"/>
      <c r="J63" s="81"/>
      <c r="K63" s="80"/>
      <c r="L63" s="81"/>
      <c r="M63" s="80">
        <v>8.28</v>
      </c>
      <c r="N63" s="81"/>
      <c r="O63" s="80"/>
      <c r="P63" s="81"/>
    </row>
    <row r="64" spans="1:16" s="50" customFormat="1" ht="19.5" customHeight="1" thickTop="1">
      <c r="A64" s="51">
        <v>2005</v>
      </c>
      <c r="B64" s="45"/>
      <c r="C64" s="46"/>
      <c r="D64" s="47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49"/>
    </row>
    <row r="65" spans="1:16" s="2" customFormat="1" ht="19.5" customHeight="1">
      <c r="A65" s="6" t="s">
        <v>65</v>
      </c>
      <c r="B65" s="21">
        <v>104</v>
      </c>
      <c r="C65" s="16"/>
      <c r="D65" s="11"/>
      <c r="E65" s="12"/>
      <c r="F65" s="11">
        <v>7.44</v>
      </c>
      <c r="G65" s="12"/>
      <c r="H65" s="1"/>
      <c r="I65" s="12"/>
      <c r="J65" s="1"/>
      <c r="K65" s="12"/>
      <c r="L65" s="1"/>
      <c r="M65" s="12"/>
      <c r="N65" s="1"/>
      <c r="O65" s="12"/>
      <c r="P65" s="1"/>
    </row>
    <row r="66" spans="1:6" ht="19.5" customHeight="1">
      <c r="A66" s="5" t="s">
        <v>66</v>
      </c>
      <c r="B66" s="19">
        <v>105</v>
      </c>
      <c r="C66" s="14"/>
      <c r="F66" s="9">
        <v>7.48</v>
      </c>
    </row>
    <row r="67" spans="1:8" ht="19.5" customHeight="1">
      <c r="A67" s="5" t="s">
        <v>67</v>
      </c>
      <c r="B67" s="19">
        <v>98</v>
      </c>
      <c r="C67" s="14"/>
      <c r="F67" s="9">
        <v>7.85</v>
      </c>
      <c r="H67" s="9">
        <v>7.85</v>
      </c>
    </row>
    <row r="68" spans="1:16" s="74" customFormat="1" ht="19.5" customHeight="1">
      <c r="A68" s="66" t="s">
        <v>68</v>
      </c>
      <c r="B68" s="67">
        <v>119</v>
      </c>
      <c r="C68" s="68"/>
      <c r="D68" s="72"/>
      <c r="E68" s="73"/>
      <c r="F68" s="75">
        <v>7.76</v>
      </c>
      <c r="G68" s="73"/>
      <c r="H68" s="72"/>
      <c r="I68" s="73"/>
      <c r="J68" s="72"/>
      <c r="K68" s="73" t="s">
        <v>240</v>
      </c>
      <c r="L68" s="72"/>
      <c r="M68" s="73">
        <v>8.38</v>
      </c>
      <c r="N68" s="72"/>
      <c r="O68" s="73">
        <v>8.36</v>
      </c>
      <c r="P68" s="72"/>
    </row>
    <row r="69" spans="1:16" s="74" customFormat="1" ht="19.5" customHeight="1">
      <c r="A69" s="66" t="s">
        <v>69</v>
      </c>
      <c r="B69" s="67">
        <v>112</v>
      </c>
      <c r="C69" s="68"/>
      <c r="D69" s="72"/>
      <c r="E69" s="73"/>
      <c r="F69" s="75">
        <v>8.44</v>
      </c>
      <c r="G69" s="73"/>
      <c r="H69" s="72"/>
      <c r="I69" s="73">
        <v>7.95</v>
      </c>
      <c r="J69" s="72"/>
      <c r="K69" s="73">
        <v>8.11</v>
      </c>
      <c r="L69" s="72"/>
      <c r="M69" s="73">
        <v>8.31</v>
      </c>
      <c r="N69" s="72"/>
      <c r="O69" s="73"/>
      <c r="P69" s="72"/>
    </row>
    <row r="70" spans="1:6" ht="19.5" customHeight="1">
      <c r="A70" s="5" t="s">
        <v>70</v>
      </c>
      <c r="B70" s="19">
        <v>86</v>
      </c>
      <c r="C70" s="14"/>
      <c r="F70" s="9">
        <v>7.28</v>
      </c>
    </row>
    <row r="71" spans="1:6" ht="19.5" customHeight="1">
      <c r="A71" s="5" t="s">
        <v>71</v>
      </c>
      <c r="B71" s="19">
        <v>88</v>
      </c>
      <c r="C71" s="14"/>
      <c r="F71" s="9">
        <v>7.37</v>
      </c>
    </row>
    <row r="72" spans="1:16" s="74" customFormat="1" ht="19.5" customHeight="1">
      <c r="A72" s="66" t="s">
        <v>72</v>
      </c>
      <c r="B72" s="67">
        <v>106</v>
      </c>
      <c r="C72" s="68"/>
      <c r="D72" s="72"/>
      <c r="E72" s="73"/>
      <c r="F72" s="75">
        <v>7.89</v>
      </c>
      <c r="G72" s="73"/>
      <c r="H72" s="75">
        <v>7.93</v>
      </c>
      <c r="I72" s="73"/>
      <c r="J72" s="72"/>
      <c r="K72" s="73" t="s">
        <v>241</v>
      </c>
      <c r="L72" s="72"/>
      <c r="M72" s="73" t="s">
        <v>242</v>
      </c>
      <c r="N72" s="72"/>
      <c r="O72" s="73"/>
      <c r="P72" s="72"/>
    </row>
    <row r="73" spans="1:11" ht="19.5" customHeight="1">
      <c r="A73" s="5" t="s">
        <v>73</v>
      </c>
      <c r="B73" s="19">
        <v>109</v>
      </c>
      <c r="C73" s="14"/>
      <c r="F73" s="9">
        <v>8.2</v>
      </c>
      <c r="H73" s="9">
        <v>8.2</v>
      </c>
      <c r="K73" s="13">
        <v>7.86</v>
      </c>
    </row>
    <row r="74" spans="1:6" ht="19.5" customHeight="1">
      <c r="A74" s="5" t="s">
        <v>74</v>
      </c>
      <c r="B74" s="19">
        <v>98</v>
      </c>
      <c r="C74" s="14"/>
      <c r="F74" s="9">
        <v>7.34</v>
      </c>
    </row>
    <row r="75" spans="1:8" ht="19.5" customHeight="1">
      <c r="A75" s="5" t="s">
        <v>75</v>
      </c>
      <c r="B75" s="19">
        <v>114</v>
      </c>
      <c r="C75" s="14"/>
      <c r="F75" s="9">
        <v>7.44</v>
      </c>
      <c r="H75" s="9">
        <v>7.67</v>
      </c>
    </row>
    <row r="76" spans="1:16" s="74" customFormat="1" ht="19.5" customHeight="1">
      <c r="A76" s="66" t="s">
        <v>76</v>
      </c>
      <c r="B76" s="67">
        <v>105</v>
      </c>
      <c r="C76" s="68"/>
      <c r="D76" s="72"/>
      <c r="E76" s="73"/>
      <c r="F76" s="75">
        <v>7.91</v>
      </c>
      <c r="G76" s="73"/>
      <c r="H76" s="72"/>
      <c r="I76" s="73">
        <v>7.42</v>
      </c>
      <c r="J76" s="72"/>
      <c r="K76" s="73" t="s">
        <v>243</v>
      </c>
      <c r="L76" s="72"/>
      <c r="M76" s="73"/>
      <c r="N76" s="72"/>
      <c r="O76" s="73"/>
      <c r="P76" s="72"/>
    </row>
    <row r="77" spans="1:6" ht="19.5" customHeight="1">
      <c r="A77" s="5" t="s">
        <v>77</v>
      </c>
      <c r="B77" s="19">
        <v>103</v>
      </c>
      <c r="C77" s="14"/>
      <c r="F77" s="9">
        <v>7.3</v>
      </c>
    </row>
    <row r="78" spans="1:10" ht="19.5" customHeight="1">
      <c r="A78" s="5" t="s">
        <v>78</v>
      </c>
      <c r="B78" s="19">
        <v>109</v>
      </c>
      <c r="C78" s="14"/>
      <c r="F78" s="9">
        <v>7.82</v>
      </c>
      <c r="H78" s="9">
        <v>7.71</v>
      </c>
      <c r="J78" s="9"/>
    </row>
    <row r="79" spans="1:16" s="74" customFormat="1" ht="19.5" customHeight="1">
      <c r="A79" s="66" t="s">
        <v>79</v>
      </c>
      <c r="B79" s="67">
        <v>121</v>
      </c>
      <c r="C79" s="68"/>
      <c r="D79" s="72"/>
      <c r="E79" s="73"/>
      <c r="F79" s="75">
        <v>7.93</v>
      </c>
      <c r="G79" s="73"/>
      <c r="H79" s="75">
        <v>7.94</v>
      </c>
      <c r="I79" s="73"/>
      <c r="J79" s="72"/>
      <c r="K79" s="73">
        <v>8.12</v>
      </c>
      <c r="L79" s="72"/>
      <c r="M79" s="73"/>
      <c r="N79" s="72"/>
      <c r="O79" s="73" t="s">
        <v>244</v>
      </c>
      <c r="P79" s="72"/>
    </row>
    <row r="80" spans="1:6" ht="19.5" customHeight="1">
      <c r="A80" s="5" t="s">
        <v>80</v>
      </c>
      <c r="B80" s="19">
        <v>102</v>
      </c>
      <c r="C80" s="14"/>
      <c r="F80" s="9">
        <v>7.56</v>
      </c>
    </row>
    <row r="81" spans="1:8" ht="19.5" customHeight="1">
      <c r="A81" s="5" t="s">
        <v>81</v>
      </c>
      <c r="B81" s="19">
        <v>109</v>
      </c>
      <c r="C81" s="14"/>
      <c r="F81" s="9">
        <v>7.83</v>
      </c>
      <c r="H81" s="9">
        <v>7.69</v>
      </c>
    </row>
    <row r="82" spans="1:6" ht="19.5" customHeight="1">
      <c r="A82" s="5" t="s">
        <v>82</v>
      </c>
      <c r="B82" s="19">
        <v>107</v>
      </c>
      <c r="C82" s="14"/>
      <c r="F82" s="9">
        <v>7.59</v>
      </c>
    </row>
    <row r="83" spans="1:8" ht="19.5" customHeight="1">
      <c r="A83" s="5" t="s">
        <v>83</v>
      </c>
      <c r="B83" s="19">
        <v>96</v>
      </c>
      <c r="C83" s="14"/>
      <c r="F83" s="9">
        <v>7.46</v>
      </c>
      <c r="H83" s="9">
        <v>7.51</v>
      </c>
    </row>
    <row r="84" spans="1:6" ht="19.5" customHeight="1">
      <c r="A84" s="5" t="s">
        <v>84</v>
      </c>
      <c r="B84" s="19">
        <v>109</v>
      </c>
      <c r="C84" s="14"/>
      <c r="F84" s="9">
        <v>8.12</v>
      </c>
    </row>
    <row r="85" spans="1:6" ht="19.5" customHeight="1">
      <c r="A85" s="5" t="s">
        <v>85</v>
      </c>
      <c r="B85" s="19">
        <v>102</v>
      </c>
      <c r="C85" s="14"/>
      <c r="F85" s="9">
        <v>7.61</v>
      </c>
    </row>
    <row r="86" spans="1:6" ht="19.5" customHeight="1">
      <c r="A86" s="5" t="s">
        <v>86</v>
      </c>
      <c r="B86" s="19">
        <v>108</v>
      </c>
      <c r="C86" s="14"/>
      <c r="F86" s="9">
        <v>8</v>
      </c>
    </row>
    <row r="87" spans="1:6" ht="19.5" customHeight="1">
      <c r="A87" s="5" t="s">
        <v>51</v>
      </c>
      <c r="B87" s="19">
        <v>97</v>
      </c>
      <c r="C87" s="14"/>
      <c r="F87" s="9">
        <v>7.54</v>
      </c>
    </row>
    <row r="88" spans="1:13" ht="19.5" customHeight="1">
      <c r="A88" s="5" t="s">
        <v>88</v>
      </c>
      <c r="B88" s="19">
        <v>90</v>
      </c>
      <c r="C88" s="14"/>
      <c r="F88" s="9">
        <v>7.72</v>
      </c>
      <c r="K88" s="13">
        <v>7.18</v>
      </c>
      <c r="M88" s="13" t="s">
        <v>245</v>
      </c>
    </row>
    <row r="89" spans="1:16" s="82" customFormat="1" ht="19.5" customHeight="1" thickBot="1">
      <c r="A89" s="76" t="s">
        <v>89</v>
      </c>
      <c r="B89" s="77">
        <v>109</v>
      </c>
      <c r="C89" s="78"/>
      <c r="D89" s="81"/>
      <c r="E89" s="80"/>
      <c r="F89" s="79">
        <v>7.8</v>
      </c>
      <c r="G89" s="80"/>
      <c r="H89" s="81"/>
      <c r="I89" s="80"/>
      <c r="J89" s="81"/>
      <c r="K89" s="80">
        <v>7.86</v>
      </c>
      <c r="L89" s="81"/>
      <c r="M89" s="80" t="s">
        <v>246</v>
      </c>
      <c r="N89" s="81"/>
      <c r="O89" s="80"/>
      <c r="P89" s="81"/>
    </row>
    <row r="90" spans="1:16" s="44" customFormat="1" ht="19.5" customHeight="1" thickTop="1">
      <c r="A90" s="51">
        <v>2006</v>
      </c>
      <c r="B90" s="39"/>
      <c r="C90" s="40"/>
      <c r="D90" s="43"/>
      <c r="E90" s="42"/>
      <c r="F90" s="41"/>
      <c r="G90" s="42"/>
      <c r="H90" s="43"/>
      <c r="I90" s="42"/>
      <c r="J90" s="43"/>
      <c r="K90" s="42"/>
      <c r="L90" s="43"/>
      <c r="M90" s="42"/>
      <c r="N90" s="43"/>
      <c r="O90" s="42"/>
      <c r="P90" s="43"/>
    </row>
    <row r="91" spans="1:16" s="2" customFormat="1" ht="19.5" customHeight="1">
      <c r="A91" s="6" t="s">
        <v>90</v>
      </c>
      <c r="B91" s="21">
        <v>110</v>
      </c>
      <c r="C91" s="16"/>
      <c r="D91" s="1"/>
      <c r="E91" s="12"/>
      <c r="F91" s="11"/>
      <c r="G91" s="12"/>
      <c r="H91" s="11">
        <v>7.83</v>
      </c>
      <c r="I91" s="12"/>
      <c r="J91" s="1"/>
      <c r="K91" s="12"/>
      <c r="L91" s="1"/>
      <c r="M91" s="12"/>
      <c r="N91" s="1"/>
      <c r="O91" s="12"/>
      <c r="P91" s="1"/>
    </row>
    <row r="92" spans="1:16" s="74" customFormat="1" ht="19.5" customHeight="1">
      <c r="A92" s="66" t="s">
        <v>91</v>
      </c>
      <c r="B92" s="67">
        <v>114</v>
      </c>
      <c r="C92" s="68"/>
      <c r="D92" s="72"/>
      <c r="E92" s="73"/>
      <c r="F92" s="72"/>
      <c r="G92" s="73"/>
      <c r="H92" s="75">
        <v>7.93</v>
      </c>
      <c r="I92" s="73"/>
      <c r="J92" s="72"/>
      <c r="K92" s="73"/>
      <c r="L92" s="72"/>
      <c r="M92" s="73" t="s">
        <v>247</v>
      </c>
      <c r="N92" s="72"/>
      <c r="O92" s="73" t="s">
        <v>248</v>
      </c>
      <c r="P92" s="72"/>
    </row>
    <row r="93" spans="1:8" ht="19.5" customHeight="1">
      <c r="A93" s="5" t="s">
        <v>92</v>
      </c>
      <c r="B93" s="19">
        <v>106</v>
      </c>
      <c r="C93" s="14"/>
      <c r="H93" s="9">
        <v>7.74</v>
      </c>
    </row>
    <row r="94" spans="1:10" ht="19.5" customHeight="1">
      <c r="A94" s="5" t="s">
        <v>93</v>
      </c>
      <c r="B94" s="19">
        <v>114</v>
      </c>
      <c r="C94" s="14"/>
      <c r="H94" s="9">
        <v>7.9</v>
      </c>
      <c r="J94" s="9">
        <v>8.01</v>
      </c>
    </row>
    <row r="95" spans="1:8" ht="19.5" customHeight="1">
      <c r="A95" s="5" t="s">
        <v>94</v>
      </c>
      <c r="B95" s="19">
        <v>93</v>
      </c>
      <c r="C95" s="14"/>
      <c r="H95" s="9">
        <v>7.91</v>
      </c>
    </row>
    <row r="96" spans="1:8" ht="19.5" customHeight="1">
      <c r="A96" s="5" t="s">
        <v>95</v>
      </c>
      <c r="B96" s="19">
        <v>106</v>
      </c>
      <c r="C96" s="14"/>
      <c r="H96" s="9">
        <v>7.93</v>
      </c>
    </row>
    <row r="97" spans="1:8" ht="19.5" customHeight="1">
      <c r="A97" s="5" t="s">
        <v>96</v>
      </c>
      <c r="B97" s="19">
        <v>107</v>
      </c>
      <c r="C97" s="14"/>
      <c r="H97" s="9">
        <v>7.56</v>
      </c>
    </row>
    <row r="98" spans="1:16" s="74" customFormat="1" ht="19.5" customHeight="1">
      <c r="A98" s="66" t="s">
        <v>97</v>
      </c>
      <c r="B98" s="67">
        <v>111</v>
      </c>
      <c r="C98" s="68"/>
      <c r="D98" s="72"/>
      <c r="E98" s="73"/>
      <c r="F98" s="72"/>
      <c r="G98" s="73"/>
      <c r="H98" s="75">
        <v>7.74</v>
      </c>
      <c r="I98" s="73"/>
      <c r="J98" s="72"/>
      <c r="K98" s="73">
        <v>7.53</v>
      </c>
      <c r="L98" s="72"/>
      <c r="M98" s="73">
        <v>7.91</v>
      </c>
      <c r="N98" s="72"/>
      <c r="O98" s="73">
        <v>7.92</v>
      </c>
      <c r="P98" s="72"/>
    </row>
    <row r="99" spans="1:8" ht="19.5" customHeight="1">
      <c r="A99" s="5" t="s">
        <v>98</v>
      </c>
      <c r="B99" s="19">
        <v>111</v>
      </c>
      <c r="C99" s="14"/>
      <c r="H99" s="9">
        <v>7.68</v>
      </c>
    </row>
    <row r="100" spans="1:8" ht="19.5" customHeight="1">
      <c r="A100" s="5" t="s">
        <v>99</v>
      </c>
      <c r="B100" s="19">
        <v>114</v>
      </c>
      <c r="C100" s="14"/>
      <c r="H100" s="9">
        <v>7.87</v>
      </c>
    </row>
    <row r="101" spans="1:10" ht="19.5" customHeight="1">
      <c r="A101" s="5" t="s">
        <v>100</v>
      </c>
      <c r="B101" s="19">
        <v>107</v>
      </c>
      <c r="C101" s="14"/>
      <c r="H101" s="9">
        <v>7.46</v>
      </c>
      <c r="J101" s="9">
        <v>7.36</v>
      </c>
    </row>
    <row r="102" spans="1:10" ht="19.5" customHeight="1">
      <c r="A102" s="5" t="s">
        <v>101</v>
      </c>
      <c r="B102" s="19">
        <v>112</v>
      </c>
      <c r="C102" s="14"/>
      <c r="H102" s="9">
        <v>7.67</v>
      </c>
      <c r="J102" s="9">
        <v>8</v>
      </c>
    </row>
    <row r="103" spans="1:8" ht="19.5" customHeight="1">
      <c r="A103" s="5" t="s">
        <v>102</v>
      </c>
      <c r="B103" s="19">
        <v>103</v>
      </c>
      <c r="C103" s="14"/>
      <c r="H103" s="9">
        <v>7.97</v>
      </c>
    </row>
    <row r="104" spans="1:10" ht="19.5" customHeight="1">
      <c r="A104" s="5" t="s">
        <v>103</v>
      </c>
      <c r="B104" s="19">
        <v>115</v>
      </c>
      <c r="C104" s="14"/>
      <c r="H104" s="9">
        <v>7.84</v>
      </c>
      <c r="J104" s="9"/>
    </row>
    <row r="105" spans="1:8" ht="19.5" customHeight="1">
      <c r="A105" s="5" t="s">
        <v>104</v>
      </c>
      <c r="B105" s="19">
        <v>117</v>
      </c>
      <c r="C105" s="14"/>
      <c r="H105" s="9">
        <v>7.68</v>
      </c>
    </row>
    <row r="106" spans="1:8" ht="19.5" customHeight="1">
      <c r="A106" s="5" t="s">
        <v>105</v>
      </c>
      <c r="B106" s="19">
        <v>111</v>
      </c>
      <c r="C106" s="14"/>
      <c r="H106" s="9">
        <v>7.72</v>
      </c>
    </row>
    <row r="107" spans="1:8" ht="19.5" customHeight="1">
      <c r="A107" s="5" t="s">
        <v>106</v>
      </c>
      <c r="B107" s="19">
        <v>108</v>
      </c>
      <c r="C107" s="14"/>
      <c r="H107" s="9">
        <v>7.65</v>
      </c>
    </row>
    <row r="108" spans="1:8" ht="19.5" customHeight="1">
      <c r="A108" s="5" t="s">
        <v>107</v>
      </c>
      <c r="B108" s="19">
        <v>100</v>
      </c>
      <c r="C108" s="14"/>
      <c r="H108" s="9">
        <v>7.78</v>
      </c>
    </row>
    <row r="109" spans="1:16" s="74" customFormat="1" ht="19.5" customHeight="1">
      <c r="A109" s="66" t="s">
        <v>108</v>
      </c>
      <c r="B109" s="67">
        <v>105</v>
      </c>
      <c r="C109" s="68"/>
      <c r="D109" s="72"/>
      <c r="E109" s="73"/>
      <c r="F109" s="72"/>
      <c r="G109" s="73"/>
      <c r="H109" s="75">
        <v>8</v>
      </c>
      <c r="I109" s="73"/>
      <c r="J109" s="72"/>
      <c r="K109" s="73"/>
      <c r="L109" s="72"/>
      <c r="M109" s="73">
        <v>8.07</v>
      </c>
      <c r="N109" s="72"/>
      <c r="O109" s="73"/>
      <c r="P109" s="72"/>
    </row>
    <row r="110" spans="1:8" ht="19.5" customHeight="1">
      <c r="A110" s="5" t="s">
        <v>109</v>
      </c>
      <c r="B110" s="19">
        <v>102</v>
      </c>
      <c r="C110" s="14"/>
      <c r="H110" s="9">
        <v>7.72</v>
      </c>
    </row>
    <row r="111" spans="1:11" ht="19.5" customHeight="1">
      <c r="A111" s="5" t="s">
        <v>110</v>
      </c>
      <c r="B111" s="19">
        <v>104</v>
      </c>
      <c r="C111" s="14"/>
      <c r="H111" s="9">
        <v>7.83</v>
      </c>
      <c r="K111" s="13" t="s">
        <v>249</v>
      </c>
    </row>
    <row r="112" spans="1:8" ht="19.5" customHeight="1">
      <c r="A112" s="5" t="s">
        <v>111</v>
      </c>
      <c r="B112" s="19">
        <v>108</v>
      </c>
      <c r="C112" s="14"/>
      <c r="H112" s="9">
        <v>8.16</v>
      </c>
    </row>
    <row r="113" spans="1:16" s="74" customFormat="1" ht="19.5" customHeight="1">
      <c r="A113" s="66" t="s">
        <v>112</v>
      </c>
      <c r="B113" s="67">
        <v>102</v>
      </c>
      <c r="C113" s="68"/>
      <c r="D113" s="72"/>
      <c r="E113" s="73"/>
      <c r="F113" s="72"/>
      <c r="G113" s="73"/>
      <c r="H113" s="75">
        <v>7.94</v>
      </c>
      <c r="I113" s="73"/>
      <c r="J113" s="72"/>
      <c r="K113" s="73"/>
      <c r="L113" s="72"/>
      <c r="M113" s="73" t="s">
        <v>250</v>
      </c>
      <c r="N113" s="72"/>
      <c r="O113" s="73"/>
      <c r="P113" s="72"/>
    </row>
    <row r="114" spans="1:8" ht="19.5" customHeight="1">
      <c r="A114" s="5" t="s">
        <v>113</v>
      </c>
      <c r="B114" s="19">
        <v>111</v>
      </c>
      <c r="C114" s="14"/>
      <c r="H114" s="9">
        <v>7.64</v>
      </c>
    </row>
    <row r="115" spans="1:8" ht="19.5" customHeight="1">
      <c r="A115" s="5" t="s">
        <v>114</v>
      </c>
      <c r="B115" s="19">
        <v>109</v>
      </c>
      <c r="C115" s="14"/>
      <c r="H115" s="9">
        <v>7.8</v>
      </c>
    </row>
    <row r="116" spans="1:16" s="55" customFormat="1" ht="19.5" customHeight="1" thickBot="1">
      <c r="A116" s="52" t="s">
        <v>115</v>
      </c>
      <c r="B116" s="20">
        <v>100</v>
      </c>
      <c r="C116" s="15"/>
      <c r="D116" s="53"/>
      <c r="E116" s="54"/>
      <c r="F116" s="53"/>
      <c r="G116" s="54"/>
      <c r="H116" s="30">
        <v>7.49</v>
      </c>
      <c r="I116" s="54"/>
      <c r="J116" s="53"/>
      <c r="K116" s="54"/>
      <c r="L116" s="53"/>
      <c r="M116" s="54"/>
      <c r="N116" s="53"/>
      <c r="O116" s="54"/>
      <c r="P116" s="53"/>
    </row>
    <row r="117" spans="1:16" s="2" customFormat="1" ht="19.5" customHeight="1" thickTop="1">
      <c r="A117" s="31">
        <v>2007</v>
      </c>
      <c r="B117" s="21"/>
      <c r="C117" s="16"/>
      <c r="D117" s="1"/>
      <c r="E117" s="12"/>
      <c r="F117" s="1"/>
      <c r="G117" s="12"/>
      <c r="H117" s="11"/>
      <c r="I117" s="12"/>
      <c r="J117" s="11"/>
      <c r="K117" s="12"/>
      <c r="L117" s="1"/>
      <c r="M117" s="12"/>
      <c r="N117" s="1"/>
      <c r="O117" s="12"/>
      <c r="P117" s="1"/>
    </row>
    <row r="118" spans="1:16" s="2" customFormat="1" ht="19.5" customHeight="1">
      <c r="A118" s="6" t="s">
        <v>118</v>
      </c>
      <c r="B118" s="21">
        <v>108</v>
      </c>
      <c r="C118" s="16"/>
      <c r="D118" s="1"/>
      <c r="E118" s="12"/>
      <c r="F118" s="1"/>
      <c r="G118" s="12"/>
      <c r="H118" s="11"/>
      <c r="I118" s="12"/>
      <c r="J118" s="11">
        <v>7.39</v>
      </c>
      <c r="K118" s="12"/>
      <c r="L118" s="1"/>
      <c r="M118" s="12"/>
      <c r="N118" s="1"/>
      <c r="O118" s="12"/>
      <c r="P118" s="1"/>
    </row>
    <row r="119" spans="1:12" ht="19.5" customHeight="1">
      <c r="A119" s="5" t="s">
        <v>119</v>
      </c>
      <c r="B119" s="19">
        <v>101</v>
      </c>
      <c r="C119" s="14"/>
      <c r="H119" s="9"/>
      <c r="J119" s="9">
        <v>7.88</v>
      </c>
      <c r="L119" s="9">
        <v>7.73</v>
      </c>
    </row>
    <row r="120" spans="1:10" ht="19.5" customHeight="1">
      <c r="A120" s="5" t="s">
        <v>120</v>
      </c>
      <c r="B120" s="19">
        <v>109</v>
      </c>
      <c r="C120" s="14"/>
      <c r="H120" s="9"/>
      <c r="J120" s="9">
        <v>7.56</v>
      </c>
    </row>
    <row r="121" spans="1:10" ht="19.5" customHeight="1">
      <c r="A121" s="5" t="s">
        <v>121</v>
      </c>
      <c r="B121" s="19">
        <v>103</v>
      </c>
      <c r="C121" s="14"/>
      <c r="H121" s="9"/>
      <c r="J121" s="9">
        <v>8.22</v>
      </c>
    </row>
    <row r="122" spans="1:10" ht="19.5" customHeight="1">
      <c r="A122" s="5" t="s">
        <v>122</v>
      </c>
      <c r="B122" s="19">
        <v>102</v>
      </c>
      <c r="C122" s="14"/>
      <c r="H122" s="9"/>
      <c r="J122" s="9">
        <v>7.89</v>
      </c>
    </row>
    <row r="123" spans="1:16" s="74" customFormat="1" ht="19.5" customHeight="1">
      <c r="A123" s="66" t="s">
        <v>123</v>
      </c>
      <c r="B123" s="67">
        <v>120</v>
      </c>
      <c r="C123" s="68"/>
      <c r="D123" s="72"/>
      <c r="E123" s="73"/>
      <c r="F123" s="72"/>
      <c r="G123" s="73"/>
      <c r="H123" s="75"/>
      <c r="I123" s="73"/>
      <c r="J123" s="75">
        <v>7.67</v>
      </c>
      <c r="K123" s="73"/>
      <c r="L123" s="72"/>
      <c r="M123" s="73"/>
      <c r="N123" s="72"/>
      <c r="O123" s="73" t="s">
        <v>251</v>
      </c>
      <c r="P123" s="72"/>
    </row>
    <row r="124" spans="1:10" ht="19.5" customHeight="1">
      <c r="A124" s="5" t="s">
        <v>124</v>
      </c>
      <c r="B124" s="19">
        <v>115</v>
      </c>
      <c r="C124" s="14"/>
      <c r="H124" s="9"/>
      <c r="J124" s="9">
        <v>7.65</v>
      </c>
    </row>
    <row r="125" spans="1:16" s="74" customFormat="1" ht="19.5" customHeight="1">
      <c r="A125" s="66" t="s">
        <v>125</v>
      </c>
      <c r="B125" s="67">
        <v>108</v>
      </c>
      <c r="C125" s="68"/>
      <c r="D125" s="72"/>
      <c r="E125" s="73"/>
      <c r="F125" s="72"/>
      <c r="G125" s="73"/>
      <c r="H125" s="75"/>
      <c r="I125" s="73"/>
      <c r="J125" s="75">
        <v>8</v>
      </c>
      <c r="K125" s="73"/>
      <c r="L125" s="72"/>
      <c r="M125" s="73">
        <v>8.04</v>
      </c>
      <c r="N125" s="72"/>
      <c r="O125" s="73" t="s">
        <v>252</v>
      </c>
      <c r="P125" s="72"/>
    </row>
    <row r="126" spans="1:12" ht="19.5" customHeight="1">
      <c r="A126" s="5" t="s">
        <v>126</v>
      </c>
      <c r="B126" s="19">
        <v>115</v>
      </c>
      <c r="C126" s="14"/>
      <c r="J126" s="9">
        <v>7.69</v>
      </c>
      <c r="L126" s="9">
        <v>7.67</v>
      </c>
    </row>
    <row r="127" spans="1:12" ht="19.5" customHeight="1">
      <c r="A127" s="5" t="s">
        <v>127</v>
      </c>
      <c r="B127" s="19">
        <v>105</v>
      </c>
      <c r="C127" s="14"/>
      <c r="J127" s="9">
        <v>7.52</v>
      </c>
      <c r="L127" s="9">
        <v>7.5</v>
      </c>
    </row>
    <row r="128" spans="1:15" ht="19.5" customHeight="1">
      <c r="A128" s="5" t="s">
        <v>128</v>
      </c>
      <c r="B128" s="19">
        <v>105</v>
      </c>
      <c r="C128" s="14"/>
      <c r="J128" s="9">
        <v>8</v>
      </c>
      <c r="L128" s="9">
        <v>8.29</v>
      </c>
      <c r="O128" s="13" t="s">
        <v>253</v>
      </c>
    </row>
    <row r="129" spans="1:10" ht="19.5" customHeight="1">
      <c r="A129" s="5" t="s">
        <v>129</v>
      </c>
      <c r="B129" s="19">
        <v>99</v>
      </c>
      <c r="C129" s="14"/>
      <c r="J129" s="9">
        <v>7.78</v>
      </c>
    </row>
    <row r="130" spans="1:15" ht="19.5" customHeight="1">
      <c r="A130" s="5" t="s">
        <v>130</v>
      </c>
      <c r="B130" s="19">
        <v>109</v>
      </c>
      <c r="C130" s="14"/>
      <c r="J130" s="9">
        <v>7.63</v>
      </c>
      <c r="O130" s="13">
        <v>7.72</v>
      </c>
    </row>
    <row r="131" spans="1:12" ht="19.5" customHeight="1">
      <c r="A131" s="5" t="s">
        <v>131</v>
      </c>
      <c r="B131" s="19">
        <v>113</v>
      </c>
      <c r="C131" s="14"/>
      <c r="J131" s="9">
        <v>7.89</v>
      </c>
      <c r="L131" s="9">
        <v>7.63</v>
      </c>
    </row>
    <row r="132" spans="1:10" ht="19.5" customHeight="1">
      <c r="A132" s="5" t="s">
        <v>132</v>
      </c>
      <c r="B132" s="19">
        <v>110</v>
      </c>
      <c r="C132" s="14"/>
      <c r="J132" s="9">
        <v>7.36</v>
      </c>
    </row>
    <row r="133" spans="1:16" s="74" customFormat="1" ht="19.5" customHeight="1">
      <c r="A133" s="66" t="s">
        <v>133</v>
      </c>
      <c r="B133" s="67">
        <v>111</v>
      </c>
      <c r="C133" s="68"/>
      <c r="D133" s="72"/>
      <c r="E133" s="73"/>
      <c r="F133" s="72"/>
      <c r="G133" s="73"/>
      <c r="H133" s="72"/>
      <c r="I133" s="73"/>
      <c r="J133" s="75">
        <v>8.16</v>
      </c>
      <c r="K133" s="73"/>
      <c r="L133" s="72"/>
      <c r="M133" s="73" t="s">
        <v>254</v>
      </c>
      <c r="N133" s="72"/>
      <c r="O133" s="73" t="s">
        <v>255</v>
      </c>
      <c r="P133" s="72"/>
    </row>
    <row r="134" spans="1:16" s="74" customFormat="1" ht="19.5" customHeight="1">
      <c r="A134" s="66" t="s">
        <v>134</v>
      </c>
      <c r="B134" s="67">
        <v>128</v>
      </c>
      <c r="C134" s="68"/>
      <c r="D134" s="72"/>
      <c r="E134" s="73"/>
      <c r="F134" s="72"/>
      <c r="G134" s="73"/>
      <c r="H134" s="72"/>
      <c r="I134" s="73"/>
      <c r="J134" s="75">
        <v>7.93</v>
      </c>
      <c r="K134" s="73"/>
      <c r="L134" s="72"/>
      <c r="M134" s="73">
        <v>8.27</v>
      </c>
      <c r="N134" s="72"/>
      <c r="O134" s="73" t="s">
        <v>256</v>
      </c>
      <c r="P134" s="72"/>
    </row>
    <row r="135" spans="1:10" ht="19.5" customHeight="1">
      <c r="A135" s="5" t="s">
        <v>135</v>
      </c>
      <c r="B135" s="19">
        <v>107</v>
      </c>
      <c r="C135" s="14"/>
      <c r="J135" s="9">
        <v>7.58</v>
      </c>
    </row>
    <row r="136" spans="1:10" ht="19.5" customHeight="1">
      <c r="A136" s="5" t="s">
        <v>136</v>
      </c>
      <c r="B136" s="19">
        <v>102</v>
      </c>
      <c r="C136" s="14"/>
      <c r="J136" s="9">
        <v>7.58</v>
      </c>
    </row>
    <row r="137" spans="1:10" ht="19.5" customHeight="1">
      <c r="A137" s="5" t="s">
        <v>137</v>
      </c>
      <c r="B137" s="19">
        <v>105</v>
      </c>
      <c r="C137" s="14"/>
      <c r="J137" s="9">
        <v>7.43</v>
      </c>
    </row>
    <row r="138" spans="1:10" ht="19.5" customHeight="1">
      <c r="A138" s="5" t="s">
        <v>138</v>
      </c>
      <c r="B138" s="19">
        <v>110</v>
      </c>
      <c r="C138" s="14"/>
      <c r="J138" s="9">
        <v>7.72</v>
      </c>
    </row>
    <row r="139" spans="1:15" ht="19.5" customHeight="1">
      <c r="A139" s="5" t="s">
        <v>130</v>
      </c>
      <c r="B139" s="19">
        <v>109</v>
      </c>
      <c r="C139" s="14"/>
      <c r="J139" s="9">
        <v>7.83</v>
      </c>
      <c r="L139" s="9">
        <v>7.48</v>
      </c>
      <c r="O139" s="13">
        <v>7.72</v>
      </c>
    </row>
    <row r="140" spans="1:10" ht="19.5" customHeight="1">
      <c r="A140" s="5" t="s">
        <v>139</v>
      </c>
      <c r="B140" s="19">
        <v>111</v>
      </c>
      <c r="C140" s="14"/>
      <c r="J140" s="9">
        <v>7.78</v>
      </c>
    </row>
    <row r="141" spans="1:10" ht="19.5" customHeight="1">
      <c r="A141" s="5" t="s">
        <v>140</v>
      </c>
      <c r="B141" s="19">
        <v>105</v>
      </c>
      <c r="C141" s="14"/>
      <c r="J141" s="9">
        <v>7.56</v>
      </c>
    </row>
    <row r="142" spans="1:10" ht="19.5" customHeight="1">
      <c r="A142" s="5" t="s">
        <v>141</v>
      </c>
      <c r="B142" s="19">
        <v>101</v>
      </c>
      <c r="C142" s="14"/>
      <c r="J142" s="9">
        <v>7.56</v>
      </c>
    </row>
    <row r="143" spans="1:10" ht="19.5" customHeight="1">
      <c r="A143" s="5" t="s">
        <v>142</v>
      </c>
      <c r="B143" s="19">
        <v>95</v>
      </c>
      <c r="C143" s="14"/>
      <c r="J143" s="9">
        <v>7.85</v>
      </c>
    </row>
    <row r="144" spans="1:10" ht="19.5" customHeight="1">
      <c r="A144" s="5" t="s">
        <v>143</v>
      </c>
      <c r="B144" s="19">
        <v>105</v>
      </c>
      <c r="C144" s="14"/>
      <c r="J144" s="9">
        <v>8.02</v>
      </c>
    </row>
    <row r="145" spans="1:10" ht="19.5" customHeight="1">
      <c r="A145" s="5" t="s">
        <v>144</v>
      </c>
      <c r="B145" s="19">
        <v>113</v>
      </c>
      <c r="C145" s="14"/>
      <c r="J145" s="9">
        <v>7.73</v>
      </c>
    </row>
    <row r="146" spans="1:16" s="74" customFormat="1" ht="19.5" customHeight="1">
      <c r="A146" s="66" t="s">
        <v>145</v>
      </c>
      <c r="B146" s="67">
        <v>102</v>
      </c>
      <c r="C146" s="68"/>
      <c r="D146" s="72"/>
      <c r="E146" s="73"/>
      <c r="F146" s="72"/>
      <c r="G146" s="73"/>
      <c r="H146" s="72"/>
      <c r="I146" s="73"/>
      <c r="J146" s="75">
        <v>7.57</v>
      </c>
      <c r="K146" s="73"/>
      <c r="L146" s="72"/>
      <c r="M146" s="73"/>
      <c r="N146" s="72"/>
      <c r="O146" s="73" t="s">
        <v>257</v>
      </c>
      <c r="P146" s="72"/>
    </row>
    <row r="147" spans="1:10" ht="19.5" customHeight="1">
      <c r="A147" s="5" t="s">
        <v>146</v>
      </c>
      <c r="B147" s="19">
        <v>101</v>
      </c>
      <c r="C147" s="14"/>
      <c r="J147" s="9">
        <v>7.43</v>
      </c>
    </row>
    <row r="148" spans="1:10" ht="19.5" customHeight="1">
      <c r="A148" s="5" t="s">
        <v>147</v>
      </c>
      <c r="B148" s="19">
        <v>103</v>
      </c>
      <c r="C148" s="14"/>
      <c r="J148" s="9">
        <v>7.74</v>
      </c>
    </row>
    <row r="149" spans="1:10" ht="19.5" customHeight="1">
      <c r="A149" s="5" t="s">
        <v>148</v>
      </c>
      <c r="B149" s="19">
        <v>117</v>
      </c>
      <c r="C149" s="14"/>
      <c r="J149" s="9">
        <v>7.74</v>
      </c>
    </row>
    <row r="150" spans="1:10" ht="19.5" customHeight="1">
      <c r="A150" s="5" t="s">
        <v>149</v>
      </c>
      <c r="B150" s="19">
        <v>114</v>
      </c>
      <c r="C150" s="14"/>
      <c r="J150" s="9">
        <v>7.68</v>
      </c>
    </row>
    <row r="151" spans="1:10" ht="19.5" customHeight="1">
      <c r="A151" s="5" t="s">
        <v>150</v>
      </c>
      <c r="B151" s="19">
        <v>115</v>
      </c>
      <c r="C151" s="14"/>
      <c r="J151" s="9">
        <v>8</v>
      </c>
    </row>
    <row r="152" spans="1:16" s="8" customFormat="1" ht="19.5" customHeight="1" thickBot="1">
      <c r="A152" s="7" t="s">
        <v>151</v>
      </c>
      <c r="B152" s="20">
        <v>100</v>
      </c>
      <c r="C152" s="15"/>
      <c r="D152" s="10"/>
      <c r="E152" s="17"/>
      <c r="F152" s="10"/>
      <c r="G152" s="17"/>
      <c r="H152" s="10"/>
      <c r="I152" s="17"/>
      <c r="J152" s="30">
        <v>7.6</v>
      </c>
      <c r="K152" s="17"/>
      <c r="L152" s="10"/>
      <c r="M152" s="17"/>
      <c r="N152" s="10"/>
      <c r="O152" s="17"/>
      <c r="P152" s="10"/>
    </row>
    <row r="153" spans="1:16" s="2" customFormat="1" ht="19.5" customHeight="1" thickTop="1">
      <c r="A153" s="31">
        <v>2008</v>
      </c>
      <c r="B153" s="21"/>
      <c r="C153" s="16"/>
      <c r="D153" s="1"/>
      <c r="E153" s="12"/>
      <c r="F153" s="1"/>
      <c r="G153" s="12"/>
      <c r="H153" s="1"/>
      <c r="I153" s="12"/>
      <c r="J153" s="11"/>
      <c r="K153" s="12"/>
      <c r="L153" s="11"/>
      <c r="M153" s="12"/>
      <c r="N153" s="1"/>
      <c r="O153" s="12"/>
      <c r="P153" s="1"/>
    </row>
    <row r="154" spans="1:16" s="2" customFormat="1" ht="19.5" customHeight="1">
      <c r="A154" s="6" t="s">
        <v>152</v>
      </c>
      <c r="B154" s="21">
        <v>118</v>
      </c>
      <c r="C154" s="16"/>
      <c r="D154" s="1"/>
      <c r="E154" s="12"/>
      <c r="F154" s="1"/>
      <c r="G154" s="12"/>
      <c r="H154" s="1"/>
      <c r="I154" s="12"/>
      <c r="J154" s="11"/>
      <c r="K154" s="12"/>
      <c r="L154" s="11">
        <v>7.79</v>
      </c>
      <c r="M154" s="12"/>
      <c r="N154" s="1"/>
      <c r="O154" s="12"/>
      <c r="P154" s="1"/>
    </row>
    <row r="155" spans="1:15" ht="19.5" customHeight="1">
      <c r="A155" s="5" t="s">
        <v>153</v>
      </c>
      <c r="B155" s="19">
        <v>109</v>
      </c>
      <c r="C155" s="14"/>
      <c r="J155" s="9"/>
      <c r="L155" s="9">
        <v>7.89</v>
      </c>
      <c r="O155" s="13" t="s">
        <v>258</v>
      </c>
    </row>
    <row r="156" spans="1:12" ht="19.5" customHeight="1">
      <c r="A156" s="5" t="s">
        <v>154</v>
      </c>
      <c r="B156" s="19">
        <v>113</v>
      </c>
      <c r="C156" s="14"/>
      <c r="J156" s="9"/>
      <c r="L156" s="9">
        <v>7.99</v>
      </c>
    </row>
    <row r="157" spans="1:14" ht="19.5" customHeight="1">
      <c r="A157" s="5" t="s">
        <v>155</v>
      </c>
      <c r="B157" s="19">
        <v>109</v>
      </c>
      <c r="C157" s="14"/>
      <c r="L157" s="9">
        <v>7.83</v>
      </c>
      <c r="N157" s="9">
        <v>8.01</v>
      </c>
    </row>
    <row r="158" spans="1:12" ht="19.5" customHeight="1">
      <c r="A158" s="5" t="s">
        <v>156</v>
      </c>
      <c r="B158" s="19">
        <v>100</v>
      </c>
      <c r="C158" s="14"/>
      <c r="L158" s="9">
        <v>7.71</v>
      </c>
    </row>
    <row r="159" spans="1:12" ht="19.5" customHeight="1">
      <c r="A159" s="5" t="s">
        <v>157</v>
      </c>
      <c r="B159" s="19">
        <v>106</v>
      </c>
      <c r="C159" s="14"/>
      <c r="L159" s="9">
        <v>7.56</v>
      </c>
    </row>
    <row r="160" spans="1:14" ht="19.5" customHeight="1">
      <c r="A160" s="5" t="s">
        <v>158</v>
      </c>
      <c r="B160" s="19">
        <v>107</v>
      </c>
      <c r="C160" s="14"/>
      <c r="L160" s="9">
        <v>8.16</v>
      </c>
      <c r="N160" s="9">
        <v>8.2</v>
      </c>
    </row>
    <row r="161" spans="1:14" ht="19.5" customHeight="1">
      <c r="A161" s="5" t="s">
        <v>159</v>
      </c>
      <c r="B161" s="19">
        <v>108</v>
      </c>
      <c r="C161" s="14"/>
      <c r="L161" s="9">
        <v>8.22</v>
      </c>
      <c r="N161" s="9">
        <v>8.09</v>
      </c>
    </row>
    <row r="162" spans="1:16" s="74" customFormat="1" ht="19.5" customHeight="1">
      <c r="A162" s="66" t="s">
        <v>160</v>
      </c>
      <c r="B162" s="67">
        <v>112</v>
      </c>
      <c r="C162" s="68"/>
      <c r="D162" s="72"/>
      <c r="E162" s="73"/>
      <c r="F162" s="72"/>
      <c r="G162" s="73"/>
      <c r="H162" s="72"/>
      <c r="I162" s="73"/>
      <c r="J162" s="72"/>
      <c r="K162" s="73"/>
      <c r="L162" s="75">
        <v>8.24</v>
      </c>
      <c r="M162" s="73"/>
      <c r="N162" s="72"/>
      <c r="O162" s="73">
        <v>7.88</v>
      </c>
      <c r="P162" s="72"/>
    </row>
    <row r="163" spans="1:14" ht="19.5" customHeight="1">
      <c r="A163" s="5" t="s">
        <v>161</v>
      </c>
      <c r="B163" s="19">
        <v>111</v>
      </c>
      <c r="C163" s="14"/>
      <c r="L163" s="9">
        <v>8.04</v>
      </c>
      <c r="N163" s="9">
        <v>8</v>
      </c>
    </row>
    <row r="164" spans="1:15" ht="19.5" customHeight="1">
      <c r="A164" s="5" t="s">
        <v>162</v>
      </c>
      <c r="B164" s="19">
        <v>107</v>
      </c>
      <c r="C164" s="14"/>
      <c r="L164" s="9">
        <v>7.78</v>
      </c>
      <c r="O164" s="13">
        <v>7.52</v>
      </c>
    </row>
    <row r="165" spans="1:12" ht="19.5" customHeight="1">
      <c r="A165" s="5" t="s">
        <v>163</v>
      </c>
      <c r="B165" s="19">
        <v>108</v>
      </c>
      <c r="C165" s="14"/>
      <c r="L165" s="9">
        <v>7.52</v>
      </c>
    </row>
    <row r="166" spans="1:14" ht="19.5" customHeight="1">
      <c r="A166" s="5" t="s">
        <v>164</v>
      </c>
      <c r="B166" s="19">
        <v>110</v>
      </c>
      <c r="C166" s="14"/>
      <c r="L166" s="9">
        <v>7.83</v>
      </c>
      <c r="N166" s="9">
        <v>7.98</v>
      </c>
    </row>
    <row r="167" spans="1:14" ht="19.5" customHeight="1">
      <c r="A167" s="5" t="s">
        <v>165</v>
      </c>
      <c r="B167" s="19">
        <v>114</v>
      </c>
      <c r="C167" s="14"/>
      <c r="L167" s="9">
        <v>7.83</v>
      </c>
      <c r="N167" s="9">
        <v>7.99</v>
      </c>
    </row>
    <row r="168" spans="1:14" ht="19.5" customHeight="1">
      <c r="A168" s="5" t="s">
        <v>166</v>
      </c>
      <c r="B168" s="19">
        <v>113</v>
      </c>
      <c r="C168" s="14"/>
      <c r="L168" s="9">
        <v>7.46</v>
      </c>
      <c r="N168" s="9">
        <v>7.43</v>
      </c>
    </row>
    <row r="169" spans="1:12" ht="19.5" customHeight="1">
      <c r="A169" s="5" t="s">
        <v>167</v>
      </c>
      <c r="B169" s="19">
        <v>116</v>
      </c>
      <c r="C169" s="14"/>
      <c r="L169" s="9">
        <v>7.28</v>
      </c>
    </row>
    <row r="170" spans="1:14" ht="19.5" customHeight="1">
      <c r="A170" s="5" t="s">
        <v>168</v>
      </c>
      <c r="B170" s="19">
        <v>114</v>
      </c>
      <c r="C170" s="14"/>
      <c r="L170" s="9">
        <v>7.99</v>
      </c>
      <c r="N170" s="9">
        <v>7.91</v>
      </c>
    </row>
    <row r="171" spans="1:12" ht="19.5" customHeight="1">
      <c r="A171" s="5" t="s">
        <v>169</v>
      </c>
      <c r="B171" s="19">
        <v>115</v>
      </c>
      <c r="C171" s="14"/>
      <c r="L171" s="9">
        <v>7.61</v>
      </c>
    </row>
    <row r="172" spans="1:15" ht="19.5" customHeight="1">
      <c r="A172" s="5" t="s">
        <v>170</v>
      </c>
      <c r="B172" s="19">
        <v>104</v>
      </c>
      <c r="C172" s="14"/>
      <c r="L172" s="9">
        <v>7.91</v>
      </c>
      <c r="O172" s="13" t="s">
        <v>259</v>
      </c>
    </row>
    <row r="173" spans="1:12" ht="19.5" customHeight="1">
      <c r="A173" s="5" t="s">
        <v>171</v>
      </c>
      <c r="B173" s="19">
        <v>116</v>
      </c>
      <c r="C173" s="14"/>
      <c r="L173" s="9">
        <v>7.98</v>
      </c>
    </row>
    <row r="174" spans="1:12" ht="19.5" customHeight="1">
      <c r="A174" s="5" t="s">
        <v>172</v>
      </c>
      <c r="B174" s="19">
        <v>114</v>
      </c>
      <c r="C174" s="14"/>
      <c r="L174" s="9">
        <v>8.16</v>
      </c>
    </row>
    <row r="175" spans="1:12" ht="19.5" customHeight="1">
      <c r="A175" s="5" t="s">
        <v>175</v>
      </c>
      <c r="B175" s="19">
        <v>101</v>
      </c>
      <c r="C175" s="14"/>
      <c r="L175" s="9">
        <v>7.73</v>
      </c>
    </row>
    <row r="176" spans="1:12" ht="19.5" customHeight="1">
      <c r="A176" s="5" t="s">
        <v>176</v>
      </c>
      <c r="B176" s="19">
        <v>102</v>
      </c>
      <c r="C176" s="14"/>
      <c r="L176" s="9">
        <v>7.78</v>
      </c>
    </row>
    <row r="177" spans="1:12" ht="19.5" customHeight="1">
      <c r="A177" s="5" t="s">
        <v>177</v>
      </c>
      <c r="B177" s="19">
        <v>95</v>
      </c>
      <c r="C177" s="14"/>
      <c r="L177" s="9">
        <v>7.41</v>
      </c>
    </row>
    <row r="178" spans="1:12" ht="19.5" customHeight="1">
      <c r="A178" s="5" t="s">
        <v>178</v>
      </c>
      <c r="B178" s="19">
        <v>111</v>
      </c>
      <c r="C178" s="14"/>
      <c r="L178" s="9">
        <v>7.84</v>
      </c>
    </row>
    <row r="179" spans="1:15" ht="19.5" customHeight="1">
      <c r="A179" s="5" t="s">
        <v>179</v>
      </c>
      <c r="B179" s="19">
        <v>109</v>
      </c>
      <c r="C179" s="14"/>
      <c r="L179" s="9">
        <v>7.67</v>
      </c>
      <c r="O179" s="13" t="s">
        <v>260</v>
      </c>
    </row>
    <row r="180" spans="1:12" ht="19.5" customHeight="1">
      <c r="A180" s="5" t="s">
        <v>180</v>
      </c>
      <c r="B180" s="19">
        <v>117</v>
      </c>
      <c r="C180" s="14"/>
      <c r="L180" s="9">
        <v>8.11</v>
      </c>
    </row>
    <row r="181" spans="1:14" ht="19.5" customHeight="1">
      <c r="A181" s="5" t="s">
        <v>181</v>
      </c>
      <c r="B181" s="19">
        <v>107</v>
      </c>
      <c r="C181" s="14"/>
      <c r="L181" s="9">
        <v>7.74</v>
      </c>
      <c r="N181" s="3">
        <v>7.73</v>
      </c>
    </row>
    <row r="182" spans="1:12" ht="19.5" customHeight="1">
      <c r="A182" s="5" t="s">
        <v>182</v>
      </c>
      <c r="B182" s="19">
        <v>106</v>
      </c>
      <c r="C182" s="14"/>
      <c r="L182" s="9">
        <v>7.65</v>
      </c>
    </row>
    <row r="183" spans="1:12" ht="19.5" customHeight="1">
      <c r="A183" s="5" t="s">
        <v>127</v>
      </c>
      <c r="B183" s="19">
        <v>105</v>
      </c>
      <c r="C183" s="14"/>
      <c r="L183" s="9">
        <v>7.5</v>
      </c>
    </row>
    <row r="184" spans="1:12" ht="19.5" customHeight="1">
      <c r="A184" s="5" t="s">
        <v>183</v>
      </c>
      <c r="B184" s="19">
        <v>109</v>
      </c>
      <c r="C184" s="14"/>
      <c r="L184" s="9">
        <v>7.72</v>
      </c>
    </row>
    <row r="185" spans="1:16" s="74" customFormat="1" ht="19.5" customHeight="1">
      <c r="A185" s="66" t="s">
        <v>184</v>
      </c>
      <c r="B185" s="67">
        <v>108</v>
      </c>
      <c r="C185" s="68"/>
      <c r="D185" s="72"/>
      <c r="E185" s="73"/>
      <c r="F185" s="72"/>
      <c r="G185" s="73"/>
      <c r="H185" s="72"/>
      <c r="I185" s="73"/>
      <c r="J185" s="72"/>
      <c r="K185" s="73"/>
      <c r="L185" s="75">
        <v>8.37</v>
      </c>
      <c r="M185" s="73"/>
      <c r="N185" s="72"/>
      <c r="O185" s="73">
        <v>7.98</v>
      </c>
      <c r="P185" s="72"/>
    </row>
    <row r="186" spans="1:12" ht="19.5" customHeight="1">
      <c r="A186" s="5" t="s">
        <v>135</v>
      </c>
      <c r="B186" s="19">
        <v>107</v>
      </c>
      <c r="C186" s="14"/>
      <c r="L186" s="9">
        <v>7.68</v>
      </c>
    </row>
    <row r="187" spans="1:12" ht="19.5" customHeight="1">
      <c r="A187" s="5" t="s">
        <v>173</v>
      </c>
      <c r="B187" s="19">
        <v>106</v>
      </c>
      <c r="C187" s="14"/>
      <c r="L187" s="9">
        <v>7.88</v>
      </c>
    </row>
    <row r="188" spans="1:12" ht="19.5" customHeight="1">
      <c r="A188" s="5" t="s">
        <v>139</v>
      </c>
      <c r="B188" s="19">
        <v>111</v>
      </c>
      <c r="C188" s="14"/>
      <c r="L188" s="9">
        <v>7.72</v>
      </c>
    </row>
    <row r="189" spans="1:12" ht="19.5" customHeight="1">
      <c r="A189" s="5" t="s">
        <v>174</v>
      </c>
      <c r="B189" s="19">
        <v>103</v>
      </c>
      <c r="C189" s="14"/>
      <c r="L189" s="9">
        <v>7.94</v>
      </c>
    </row>
    <row r="190" spans="1:12" ht="19.5" customHeight="1">
      <c r="A190" s="5" t="s">
        <v>185</v>
      </c>
      <c r="B190" s="19">
        <v>96</v>
      </c>
      <c r="C190" s="14"/>
      <c r="L190" s="9">
        <v>7.52</v>
      </c>
    </row>
    <row r="191" spans="1:16" s="74" customFormat="1" ht="19.5" customHeight="1">
      <c r="A191" s="66" t="s">
        <v>186</v>
      </c>
      <c r="B191" s="67">
        <v>109</v>
      </c>
      <c r="C191" s="68"/>
      <c r="D191" s="72"/>
      <c r="E191" s="73"/>
      <c r="F191" s="72"/>
      <c r="G191" s="73"/>
      <c r="H191" s="72"/>
      <c r="I191" s="73"/>
      <c r="J191" s="72"/>
      <c r="K191" s="73"/>
      <c r="L191" s="75">
        <v>8.04</v>
      </c>
      <c r="M191" s="73"/>
      <c r="N191" s="72"/>
      <c r="O191" s="73">
        <v>7.79</v>
      </c>
      <c r="P191" s="72"/>
    </row>
    <row r="192" spans="1:16" s="8" customFormat="1" ht="19.5" customHeight="1" thickBot="1">
      <c r="A192" s="7" t="s">
        <v>187</v>
      </c>
      <c r="B192" s="20">
        <v>114</v>
      </c>
      <c r="C192" s="15"/>
      <c r="D192" s="10"/>
      <c r="E192" s="17"/>
      <c r="F192" s="10"/>
      <c r="G192" s="17"/>
      <c r="H192" s="10"/>
      <c r="I192" s="17"/>
      <c r="J192" s="10"/>
      <c r="K192" s="17"/>
      <c r="L192" s="30">
        <v>7.46</v>
      </c>
      <c r="M192" s="17"/>
      <c r="N192" s="10"/>
      <c r="O192" s="17"/>
      <c r="P192" s="10"/>
    </row>
    <row r="193" spans="1:16" s="63" customFormat="1" ht="19.5" customHeight="1" thickTop="1">
      <c r="A193" s="56">
        <v>2009</v>
      </c>
      <c r="B193" s="57"/>
      <c r="C193" s="58"/>
      <c r="D193" s="59"/>
      <c r="E193" s="60"/>
      <c r="F193" s="59"/>
      <c r="G193" s="60"/>
      <c r="H193" s="59"/>
      <c r="I193" s="60"/>
      <c r="J193" s="59"/>
      <c r="K193" s="60"/>
      <c r="L193" s="61"/>
      <c r="M193" s="60"/>
      <c r="N193" s="62"/>
      <c r="O193" s="60"/>
      <c r="P193" s="59"/>
    </row>
    <row r="194" spans="1:16" s="38" customFormat="1" ht="19.5" customHeight="1">
      <c r="A194" s="32" t="s">
        <v>188</v>
      </c>
      <c r="B194" s="33">
        <v>105</v>
      </c>
      <c r="C194" s="34"/>
      <c r="D194" s="37"/>
      <c r="E194" s="36"/>
      <c r="F194" s="37"/>
      <c r="G194" s="36"/>
      <c r="H194" s="37"/>
      <c r="I194" s="36"/>
      <c r="J194" s="37"/>
      <c r="K194" s="36"/>
      <c r="L194" s="64"/>
      <c r="M194" s="36"/>
      <c r="N194" s="35">
        <v>7.71</v>
      </c>
      <c r="O194" s="36"/>
      <c r="P194" s="37"/>
    </row>
    <row r="195" spans="1:16" s="2" customFormat="1" ht="19.5" customHeight="1">
      <c r="A195" s="6" t="s">
        <v>189</v>
      </c>
      <c r="B195" s="21">
        <v>121</v>
      </c>
      <c r="C195" s="16"/>
      <c r="D195" s="1"/>
      <c r="E195" s="12"/>
      <c r="F195" s="1"/>
      <c r="G195" s="12"/>
      <c r="H195" s="1"/>
      <c r="I195" s="12"/>
      <c r="J195" s="1"/>
      <c r="K195" s="12"/>
      <c r="L195" s="11"/>
      <c r="M195" s="12"/>
      <c r="N195" s="11">
        <v>7.96</v>
      </c>
      <c r="O195" s="12"/>
      <c r="P195" s="1"/>
    </row>
    <row r="196" spans="1:14" ht="19.5" customHeight="1">
      <c r="A196" s="5" t="s">
        <v>190</v>
      </c>
      <c r="B196" s="19">
        <v>124</v>
      </c>
      <c r="C196" s="14"/>
      <c r="L196" s="9"/>
      <c r="N196" s="9">
        <v>7.94</v>
      </c>
    </row>
    <row r="197" spans="1:14" ht="19.5" customHeight="1">
      <c r="A197" s="5" t="s">
        <v>191</v>
      </c>
      <c r="B197" s="19">
        <v>113</v>
      </c>
      <c r="C197" s="14"/>
      <c r="L197" s="9"/>
      <c r="N197" s="9">
        <v>7.33</v>
      </c>
    </row>
    <row r="198" spans="1:14" ht="19.5" customHeight="1">
      <c r="A198" s="5" t="s">
        <v>192</v>
      </c>
      <c r="B198" s="19">
        <v>96</v>
      </c>
      <c r="C198" s="14"/>
      <c r="L198" s="9"/>
      <c r="N198" s="9">
        <v>7.41</v>
      </c>
    </row>
    <row r="199" spans="1:14" ht="19.5" customHeight="1">
      <c r="A199" s="5" t="s">
        <v>193</v>
      </c>
      <c r="B199" s="19">
        <v>108</v>
      </c>
      <c r="C199" s="14"/>
      <c r="L199" s="9"/>
      <c r="N199" s="9">
        <v>7.7</v>
      </c>
    </row>
    <row r="200" spans="1:14" ht="19.5" customHeight="1">
      <c r="A200" s="5" t="s">
        <v>194</v>
      </c>
      <c r="B200" s="19">
        <v>112</v>
      </c>
      <c r="C200" s="14"/>
      <c r="L200" s="9"/>
      <c r="N200" s="9">
        <v>7.98</v>
      </c>
    </row>
    <row r="201" spans="1:14" ht="19.5" customHeight="1">
      <c r="A201" s="5" t="s">
        <v>195</v>
      </c>
      <c r="B201" s="19">
        <v>121</v>
      </c>
      <c r="C201" s="14"/>
      <c r="L201" s="9"/>
      <c r="N201" s="9">
        <v>8.04</v>
      </c>
    </row>
    <row r="202" spans="1:14" ht="19.5" customHeight="1">
      <c r="A202" s="5" t="s">
        <v>196</v>
      </c>
      <c r="B202" s="19">
        <v>113</v>
      </c>
      <c r="C202" s="14"/>
      <c r="L202" s="9"/>
      <c r="N202" s="9">
        <v>8.16</v>
      </c>
    </row>
    <row r="203" spans="1:14" ht="19.5" customHeight="1">
      <c r="A203" s="5" t="s">
        <v>197</v>
      </c>
      <c r="B203" s="19">
        <v>115</v>
      </c>
      <c r="C203" s="14"/>
      <c r="N203" s="9">
        <v>8</v>
      </c>
    </row>
    <row r="204" spans="1:14" ht="19.5" customHeight="1">
      <c r="A204" s="5" t="s">
        <v>198</v>
      </c>
      <c r="B204" s="19">
        <v>126</v>
      </c>
      <c r="C204" s="14"/>
      <c r="N204" s="9">
        <v>7.85</v>
      </c>
    </row>
    <row r="205" spans="1:14" ht="19.5" customHeight="1">
      <c r="A205" s="5" t="s">
        <v>199</v>
      </c>
      <c r="B205" s="19">
        <v>115</v>
      </c>
      <c r="C205" s="14"/>
      <c r="N205" s="9">
        <v>7.85</v>
      </c>
    </row>
    <row r="206" spans="1:14" ht="19.5" customHeight="1">
      <c r="A206" s="5" t="s">
        <v>200</v>
      </c>
      <c r="B206" s="19">
        <v>114</v>
      </c>
      <c r="C206" s="14"/>
      <c r="N206" s="9">
        <v>8.08</v>
      </c>
    </row>
    <row r="207" spans="1:14" ht="19.5" customHeight="1">
      <c r="A207" s="5" t="s">
        <v>201</v>
      </c>
      <c r="B207" s="19">
        <v>102</v>
      </c>
      <c r="C207" s="14"/>
      <c r="N207" s="9">
        <v>8.14</v>
      </c>
    </row>
    <row r="208" spans="1:14" ht="19.5" customHeight="1">
      <c r="A208" s="5" t="s">
        <v>202</v>
      </c>
      <c r="B208" s="19">
        <v>107</v>
      </c>
      <c r="C208" s="14"/>
      <c r="N208" s="9">
        <v>7.97</v>
      </c>
    </row>
    <row r="209" spans="1:14" ht="19.5" customHeight="1">
      <c r="A209" s="5" t="s">
        <v>203</v>
      </c>
      <c r="B209" s="19">
        <v>105</v>
      </c>
      <c r="C209" s="14"/>
      <c r="N209" s="9">
        <v>7.58</v>
      </c>
    </row>
    <row r="210" spans="1:14" ht="19.5" customHeight="1">
      <c r="A210" s="5" t="s">
        <v>204</v>
      </c>
      <c r="B210" s="19">
        <v>107</v>
      </c>
      <c r="C210" s="14"/>
      <c r="N210" s="9">
        <v>7.76</v>
      </c>
    </row>
    <row r="211" spans="1:14" ht="19.5" customHeight="1">
      <c r="A211" s="5" t="s">
        <v>205</v>
      </c>
      <c r="B211" s="19">
        <v>104</v>
      </c>
      <c r="C211" s="14"/>
      <c r="N211" s="9">
        <v>7.81</v>
      </c>
    </row>
    <row r="212" spans="1:14" ht="19.5" customHeight="1">
      <c r="A212" s="5" t="s">
        <v>206</v>
      </c>
      <c r="B212" s="19">
        <v>114</v>
      </c>
      <c r="C212" s="14"/>
      <c r="N212" s="9">
        <v>7.74</v>
      </c>
    </row>
    <row r="213" spans="1:14" ht="19.5" customHeight="1">
      <c r="A213" s="5" t="s">
        <v>207</v>
      </c>
      <c r="B213" s="19">
        <v>105</v>
      </c>
      <c r="C213" s="14"/>
      <c r="N213" s="9">
        <v>7.74</v>
      </c>
    </row>
    <row r="214" spans="1:14" ht="19.5" customHeight="1">
      <c r="A214" s="5" t="s">
        <v>208</v>
      </c>
      <c r="B214" s="19">
        <v>110</v>
      </c>
      <c r="C214" s="14"/>
      <c r="N214" s="9">
        <v>7.66</v>
      </c>
    </row>
    <row r="215" spans="1:14" ht="19.5" customHeight="1">
      <c r="A215" s="5" t="s">
        <v>209</v>
      </c>
      <c r="B215" s="19">
        <v>114</v>
      </c>
      <c r="C215" s="14"/>
      <c r="N215" s="9">
        <v>7.28</v>
      </c>
    </row>
    <row r="216" spans="1:14" ht="19.5" customHeight="1">
      <c r="A216" s="5" t="s">
        <v>210</v>
      </c>
      <c r="B216" s="19">
        <v>103</v>
      </c>
      <c r="C216" s="14"/>
      <c r="N216" s="9">
        <v>7.7</v>
      </c>
    </row>
    <row r="217" spans="1:14" ht="19.5" customHeight="1">
      <c r="A217" s="5" t="s">
        <v>211</v>
      </c>
      <c r="B217" s="19">
        <v>114</v>
      </c>
      <c r="C217" s="14"/>
      <c r="N217" s="9">
        <v>7.58</v>
      </c>
    </row>
    <row r="218" spans="1:14" ht="19.5" customHeight="1">
      <c r="A218" s="5" t="s">
        <v>212</v>
      </c>
      <c r="B218" s="19">
        <v>108</v>
      </c>
      <c r="C218" s="14"/>
      <c r="N218" s="9">
        <v>7.99</v>
      </c>
    </row>
    <row r="219" spans="1:14" ht="19.5" customHeight="1">
      <c r="A219" s="5" t="s">
        <v>213</v>
      </c>
      <c r="B219" s="19">
        <v>105</v>
      </c>
      <c r="C219" s="14"/>
      <c r="N219" s="9">
        <v>7.86</v>
      </c>
    </row>
    <row r="220" spans="1:14" ht="19.5" customHeight="1">
      <c r="A220" s="5" t="s">
        <v>214</v>
      </c>
      <c r="B220" s="19">
        <v>117</v>
      </c>
      <c r="C220" s="14"/>
      <c r="N220" s="9">
        <v>8.19</v>
      </c>
    </row>
    <row r="221" spans="1:14" ht="19.5" customHeight="1">
      <c r="A221" s="5" t="s">
        <v>215</v>
      </c>
      <c r="B221" s="19">
        <v>103</v>
      </c>
      <c r="C221" s="14"/>
      <c r="N221" s="9">
        <v>7.46</v>
      </c>
    </row>
    <row r="222" spans="1:14" ht="19.5" customHeight="1">
      <c r="A222" s="5" t="s">
        <v>216</v>
      </c>
      <c r="B222" s="19">
        <v>98</v>
      </c>
      <c r="C222" s="14"/>
      <c r="N222" s="9">
        <v>7.93</v>
      </c>
    </row>
    <row r="223" spans="1:14" ht="19.5" customHeight="1">
      <c r="A223" s="5" t="s">
        <v>217</v>
      </c>
      <c r="B223" s="19">
        <v>120</v>
      </c>
      <c r="C223" s="14"/>
      <c r="N223" s="9">
        <v>7.52</v>
      </c>
    </row>
    <row r="224" spans="1:14" ht="19.5" customHeight="1">
      <c r="A224" s="5" t="s">
        <v>218</v>
      </c>
      <c r="B224" s="19">
        <v>103</v>
      </c>
      <c r="C224" s="14"/>
      <c r="N224" s="9">
        <v>7.96</v>
      </c>
    </row>
    <row r="225" spans="1:14" ht="19.5" customHeight="1">
      <c r="A225" s="5" t="s">
        <v>219</v>
      </c>
      <c r="B225" s="19">
        <v>114</v>
      </c>
      <c r="C225" s="14"/>
      <c r="N225" s="9">
        <v>8.12</v>
      </c>
    </row>
    <row r="226" spans="1:14" ht="19.5" customHeight="1">
      <c r="A226" s="5" t="s">
        <v>220</v>
      </c>
      <c r="B226" s="19">
        <v>111</v>
      </c>
      <c r="C226" s="14"/>
      <c r="N226" s="9">
        <v>7.92</v>
      </c>
    </row>
    <row r="227" spans="1:14" ht="19.5" customHeight="1">
      <c r="A227" s="5" t="s">
        <v>221</v>
      </c>
      <c r="B227" s="19">
        <v>114</v>
      </c>
      <c r="C227" s="14"/>
      <c r="N227" s="9">
        <v>7.61</v>
      </c>
    </row>
    <row r="228" spans="1:14" ht="19.5" customHeight="1">
      <c r="A228" s="5" t="s">
        <v>222</v>
      </c>
      <c r="B228" s="19">
        <v>100</v>
      </c>
      <c r="C228" s="14"/>
      <c r="N228" s="9">
        <v>7.69</v>
      </c>
    </row>
    <row r="229" spans="1:14" ht="19.5" customHeight="1">
      <c r="A229" s="5" t="s">
        <v>223</v>
      </c>
      <c r="B229" s="19">
        <v>117</v>
      </c>
      <c r="C229" s="14"/>
      <c r="N229" s="9">
        <v>7.65</v>
      </c>
    </row>
    <row r="230" spans="1:14" ht="19.5" customHeight="1">
      <c r="A230" s="5"/>
      <c r="B230" s="19"/>
      <c r="C230" s="14"/>
      <c r="N230" s="9"/>
    </row>
    <row r="231" spans="1:14" ht="19.5" customHeight="1">
      <c r="A231" s="5"/>
      <c r="B231" s="19"/>
      <c r="C231" s="14"/>
      <c r="N231" s="9"/>
    </row>
    <row r="232" spans="1:14" ht="19.5" customHeight="1">
      <c r="A232" s="5"/>
      <c r="B232" s="19"/>
      <c r="C232" s="14"/>
      <c r="N232" s="9"/>
    </row>
    <row r="233" spans="1:14" ht="19.5" customHeight="1">
      <c r="A233" s="5"/>
      <c r="B233" s="19"/>
      <c r="C233" s="14"/>
      <c r="N233" s="9"/>
    </row>
    <row r="234" spans="1:14" ht="19.5" customHeight="1">
      <c r="A234" s="5"/>
      <c r="B234" s="19"/>
      <c r="C234" s="14"/>
      <c r="N234" s="9"/>
    </row>
    <row r="235" spans="1:14" ht="19.5" customHeight="1">
      <c r="A235" s="5"/>
      <c r="B235" s="19"/>
      <c r="C235" s="14"/>
      <c r="N235" s="9"/>
    </row>
    <row r="236" spans="1:14" ht="19.5" customHeight="1">
      <c r="A236" s="5"/>
      <c r="B236" s="19"/>
      <c r="C236" s="14"/>
      <c r="N236" s="9"/>
    </row>
    <row r="237" spans="1:14" ht="19.5" customHeight="1">
      <c r="A237" s="5"/>
      <c r="B237" s="19"/>
      <c r="C237" s="14"/>
      <c r="N237" s="9"/>
    </row>
    <row r="238" spans="1:14" ht="19.5" customHeight="1">
      <c r="A238" s="5"/>
      <c r="B238" s="19"/>
      <c r="C238" s="14"/>
      <c r="N238" s="9"/>
    </row>
  </sheetData>
  <printOptions/>
  <pageMargins left="0.1968503937007874" right="0.1968503937007874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3"/>
  <sheetViews>
    <sheetView tabSelected="1" zoomScale="60" zoomScaleNormal="60" workbookViewId="0" topLeftCell="A1">
      <pane xSplit="2" ySplit="2" topLeftCell="C19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3" sqref="R3"/>
    </sheetView>
  </sheetViews>
  <sheetFormatPr defaultColWidth="9.140625" defaultRowHeight="19.5" customHeight="1"/>
  <cols>
    <col min="1" max="1" width="36.28125" style="3" customWidth="1"/>
    <col min="2" max="2" width="13.28125" style="18" customWidth="1"/>
    <col min="3" max="3" width="7.421875" style="13" customWidth="1"/>
    <col min="4" max="4" width="7.421875" style="3" customWidth="1"/>
    <col min="5" max="5" width="7.421875" style="13" customWidth="1"/>
    <col min="6" max="6" width="7.421875" style="3" customWidth="1"/>
    <col min="7" max="7" width="7.421875" style="13" customWidth="1"/>
    <col min="8" max="8" width="7.421875" style="3" customWidth="1"/>
    <col min="9" max="9" width="7.421875" style="13" customWidth="1"/>
    <col min="10" max="10" width="7.421875" style="3" customWidth="1"/>
    <col min="11" max="11" width="7.421875" style="13" customWidth="1"/>
    <col min="12" max="12" width="7.421875" style="3" customWidth="1"/>
    <col min="13" max="13" width="7.421875" style="13" customWidth="1"/>
    <col min="14" max="14" width="7.421875" style="3" customWidth="1"/>
    <col min="15" max="15" width="7.421875" style="13" customWidth="1"/>
    <col min="16" max="16" width="9.421875" style="98" bestFit="1" customWidth="1"/>
    <col min="17" max="17" width="9.140625" style="99" customWidth="1"/>
    <col min="18" max="18" width="13.140625" style="99" customWidth="1"/>
    <col min="19" max="19" width="20.8515625" style="85" customWidth="1"/>
    <col min="20" max="23" width="9.140625" style="85" customWidth="1"/>
    <col min="24" max="16384" width="9.140625" style="4" customWidth="1"/>
  </cols>
  <sheetData>
    <row r="1" spans="1:23" s="25" customFormat="1" ht="19.5" customHeight="1">
      <c r="A1" s="22" t="s">
        <v>32</v>
      </c>
      <c r="B1" s="23" t="s">
        <v>33</v>
      </c>
      <c r="C1" s="24">
        <v>2003</v>
      </c>
      <c r="D1" s="22">
        <v>2004</v>
      </c>
      <c r="E1" s="24">
        <v>2004</v>
      </c>
      <c r="F1" s="22">
        <v>2005</v>
      </c>
      <c r="G1" s="24">
        <v>2005</v>
      </c>
      <c r="H1" s="22">
        <v>2006</v>
      </c>
      <c r="I1" s="24">
        <v>2006</v>
      </c>
      <c r="J1" s="22">
        <v>2007</v>
      </c>
      <c r="K1" s="24">
        <v>2007</v>
      </c>
      <c r="L1" s="22">
        <v>2008</v>
      </c>
      <c r="M1" s="24">
        <v>2008</v>
      </c>
      <c r="N1" s="22">
        <v>2009</v>
      </c>
      <c r="O1" s="24">
        <v>2009</v>
      </c>
      <c r="P1" s="94"/>
      <c r="Q1" s="95"/>
      <c r="R1" s="95"/>
      <c r="S1" s="83"/>
      <c r="T1" s="83"/>
      <c r="U1" s="83"/>
      <c r="V1" s="83"/>
      <c r="W1" s="83"/>
    </row>
    <row r="2" spans="1:23" s="29" customFormat="1" ht="19.5" customHeight="1">
      <c r="A2" s="65">
        <v>2003</v>
      </c>
      <c r="B2" s="27" t="s">
        <v>34</v>
      </c>
      <c r="C2" s="28" t="s">
        <v>35</v>
      </c>
      <c r="D2" s="26" t="s">
        <v>35</v>
      </c>
      <c r="E2" s="28" t="s">
        <v>36</v>
      </c>
      <c r="F2" s="26" t="s">
        <v>35</v>
      </c>
      <c r="G2" s="28" t="s">
        <v>36</v>
      </c>
      <c r="H2" s="26" t="s">
        <v>87</v>
      </c>
      <c r="I2" s="28" t="s">
        <v>36</v>
      </c>
      <c r="J2" s="26" t="s">
        <v>116</v>
      </c>
      <c r="K2" s="28" t="s">
        <v>117</v>
      </c>
      <c r="L2" s="26" t="s">
        <v>116</v>
      </c>
      <c r="M2" s="28" t="s">
        <v>117</v>
      </c>
      <c r="N2" s="26" t="s">
        <v>116</v>
      </c>
      <c r="O2" s="28" t="s">
        <v>117</v>
      </c>
      <c r="P2" s="96" t="s">
        <v>261</v>
      </c>
      <c r="Q2" s="97" t="s">
        <v>262</v>
      </c>
      <c r="R2" s="97" t="s">
        <v>265</v>
      </c>
      <c r="S2" s="84" t="s">
        <v>263</v>
      </c>
      <c r="T2" s="84" t="s">
        <v>264</v>
      </c>
      <c r="U2" s="84"/>
      <c r="V2" s="84"/>
      <c r="W2" s="84"/>
    </row>
    <row r="3" spans="1:20" ht="19.5" customHeight="1">
      <c r="A3" s="5" t="s">
        <v>0</v>
      </c>
      <c r="B3" s="19">
        <v>108</v>
      </c>
      <c r="C3" s="14">
        <v>7.72</v>
      </c>
      <c r="O3" s="13">
        <v>8.03</v>
      </c>
      <c r="P3" s="98">
        <f>+C3</f>
        <v>7.72</v>
      </c>
      <c r="Q3" s="99">
        <f>+O3</f>
        <v>8.03</v>
      </c>
      <c r="R3" s="135">
        <f>IF(Q3&gt;7.749,Q3," ")</f>
        <v>8.03</v>
      </c>
      <c r="T3" s="85">
        <f>IF(P3&gt;5,1," ")</f>
        <v>1</v>
      </c>
    </row>
    <row r="4" spans="1:20" ht="19.5" customHeight="1">
      <c r="A4" s="5" t="s">
        <v>1</v>
      </c>
      <c r="B4" s="19">
        <v>100</v>
      </c>
      <c r="C4" s="14">
        <v>7.5</v>
      </c>
      <c r="D4" s="9">
        <v>7.58</v>
      </c>
      <c r="P4" s="98">
        <f>+D4</f>
        <v>7.58</v>
      </c>
      <c r="R4" s="99" t="str">
        <f aca="true" t="shared" si="0" ref="R4:R67">IF(Q4&gt;7.749,Q4," ")</f>
        <v> </v>
      </c>
      <c r="T4" s="85">
        <f aca="true" t="shared" si="1" ref="T4:T67">IF(P4&gt;5,1," ")</f>
        <v>1</v>
      </c>
    </row>
    <row r="5" spans="1:20" ht="19.5" customHeight="1">
      <c r="A5" s="5" t="s">
        <v>2</v>
      </c>
      <c r="B5" s="19">
        <v>103</v>
      </c>
      <c r="C5" s="14">
        <v>7.5</v>
      </c>
      <c r="P5" s="98">
        <f aca="true" t="shared" si="2" ref="P5:P10">+C5</f>
        <v>7.5</v>
      </c>
      <c r="R5" s="99" t="str">
        <f t="shared" si="0"/>
        <v> </v>
      </c>
      <c r="T5" s="85">
        <f t="shared" si="1"/>
        <v>1</v>
      </c>
    </row>
    <row r="6" spans="1:20" ht="19.5" customHeight="1">
      <c r="A6" s="5" t="s">
        <v>3</v>
      </c>
      <c r="B6" s="19">
        <v>98</v>
      </c>
      <c r="C6" s="14">
        <v>7.81</v>
      </c>
      <c r="M6" s="13">
        <v>7.71</v>
      </c>
      <c r="P6" s="98">
        <f t="shared" si="2"/>
        <v>7.81</v>
      </c>
      <c r="Q6" s="99">
        <f>+M6</f>
        <v>7.71</v>
      </c>
      <c r="R6" s="99" t="str">
        <f t="shared" si="0"/>
        <v> </v>
      </c>
      <c r="T6" s="85">
        <f t="shared" si="1"/>
        <v>1</v>
      </c>
    </row>
    <row r="7" spans="1:23" s="71" customFormat="1" ht="19.5" customHeight="1">
      <c r="A7" s="66" t="s">
        <v>4</v>
      </c>
      <c r="B7" s="67">
        <v>110</v>
      </c>
      <c r="C7" s="68">
        <v>7.43</v>
      </c>
      <c r="D7" s="69"/>
      <c r="E7" s="70"/>
      <c r="F7" s="69"/>
      <c r="G7" s="70" t="s">
        <v>224</v>
      </c>
      <c r="H7" s="69"/>
      <c r="I7" s="70"/>
      <c r="J7" s="69"/>
      <c r="K7" s="70" t="s">
        <v>225</v>
      </c>
      <c r="L7" s="69"/>
      <c r="M7" s="70"/>
      <c r="N7" s="69"/>
      <c r="O7" s="70"/>
      <c r="P7" s="98">
        <f t="shared" si="2"/>
        <v>7.43</v>
      </c>
      <c r="Q7" s="100">
        <v>8.04</v>
      </c>
      <c r="R7" s="99">
        <f t="shared" si="0"/>
        <v>8.04</v>
      </c>
      <c r="S7" s="86">
        <v>1</v>
      </c>
      <c r="T7" s="85">
        <f t="shared" si="1"/>
        <v>1</v>
      </c>
      <c r="U7" s="86"/>
      <c r="V7" s="86"/>
      <c r="W7" s="86"/>
    </row>
    <row r="8" spans="1:20" ht="19.5" customHeight="1">
      <c r="A8" s="5" t="s">
        <v>5</v>
      </c>
      <c r="B8" s="19">
        <v>99</v>
      </c>
      <c r="C8" s="14">
        <v>7.85</v>
      </c>
      <c r="P8" s="98">
        <f t="shared" si="2"/>
        <v>7.85</v>
      </c>
      <c r="R8" s="99" t="str">
        <f t="shared" si="0"/>
        <v> </v>
      </c>
      <c r="T8" s="85">
        <f t="shared" si="1"/>
        <v>1</v>
      </c>
    </row>
    <row r="9" spans="1:20" ht="19.5" customHeight="1">
      <c r="A9" s="5" t="s">
        <v>6</v>
      </c>
      <c r="B9" s="19">
        <v>94</v>
      </c>
      <c r="C9" s="14">
        <v>7.74</v>
      </c>
      <c r="P9" s="98">
        <f t="shared" si="2"/>
        <v>7.74</v>
      </c>
      <c r="R9" s="99" t="str">
        <f t="shared" si="0"/>
        <v> </v>
      </c>
      <c r="T9" s="85">
        <f t="shared" si="1"/>
        <v>1</v>
      </c>
    </row>
    <row r="10" spans="1:23" s="74" customFormat="1" ht="19.5" customHeight="1">
      <c r="A10" s="66" t="s">
        <v>7</v>
      </c>
      <c r="B10" s="67">
        <v>108</v>
      </c>
      <c r="C10" s="68">
        <v>7.57</v>
      </c>
      <c r="D10" s="72"/>
      <c r="E10" s="73"/>
      <c r="F10" s="72"/>
      <c r="G10" s="73" t="s">
        <v>226</v>
      </c>
      <c r="H10" s="72"/>
      <c r="I10" s="73"/>
      <c r="J10" s="72"/>
      <c r="K10" s="73" t="s">
        <v>227</v>
      </c>
      <c r="L10" s="72"/>
      <c r="M10" s="73"/>
      <c r="N10" s="72"/>
      <c r="O10" s="73"/>
      <c r="P10" s="98">
        <f t="shared" si="2"/>
        <v>7.57</v>
      </c>
      <c r="Q10" s="99">
        <v>8.35</v>
      </c>
      <c r="R10" s="99">
        <f t="shared" si="0"/>
        <v>8.35</v>
      </c>
      <c r="S10" s="85">
        <v>1</v>
      </c>
      <c r="T10" s="85">
        <f t="shared" si="1"/>
        <v>1</v>
      </c>
      <c r="U10" s="85"/>
      <c r="V10" s="85"/>
      <c r="W10" s="85"/>
    </row>
    <row r="11" spans="1:20" ht="19.5" customHeight="1">
      <c r="A11" s="5" t="s">
        <v>8</v>
      </c>
      <c r="B11" s="19">
        <v>97</v>
      </c>
      <c r="C11" s="14">
        <v>7.81</v>
      </c>
      <c r="D11" s="9">
        <v>7.94</v>
      </c>
      <c r="G11" s="14">
        <v>7.68</v>
      </c>
      <c r="I11" s="13">
        <v>7.68</v>
      </c>
      <c r="M11" s="13">
        <v>7.74</v>
      </c>
      <c r="P11" s="98">
        <f>+D11</f>
        <v>7.94</v>
      </c>
      <c r="Q11" s="99">
        <f>+M11</f>
        <v>7.74</v>
      </c>
      <c r="R11" s="99" t="str">
        <f t="shared" si="0"/>
        <v> </v>
      </c>
      <c r="T11" s="85">
        <f t="shared" si="1"/>
        <v>1</v>
      </c>
    </row>
    <row r="12" spans="1:20" ht="19.5" customHeight="1">
      <c r="A12" s="5" t="s">
        <v>9</v>
      </c>
      <c r="B12" s="19">
        <v>104</v>
      </c>
      <c r="C12" s="14">
        <v>7.47</v>
      </c>
      <c r="P12" s="98">
        <f>+C12</f>
        <v>7.47</v>
      </c>
      <c r="R12" s="99" t="str">
        <f t="shared" si="0"/>
        <v> </v>
      </c>
      <c r="T12" s="85">
        <f t="shared" si="1"/>
        <v>1</v>
      </c>
    </row>
    <row r="13" spans="1:20" ht="19.5" customHeight="1">
      <c r="A13" s="5" t="s">
        <v>10</v>
      </c>
      <c r="B13" s="19">
        <v>104</v>
      </c>
      <c r="C13" s="14">
        <v>7.28</v>
      </c>
      <c r="P13" s="98">
        <f aca="true" t="shared" si="3" ref="P13:P34">+C13</f>
        <v>7.28</v>
      </c>
      <c r="R13" s="99" t="str">
        <f t="shared" si="0"/>
        <v> </v>
      </c>
      <c r="T13" s="85">
        <f t="shared" si="1"/>
        <v>1</v>
      </c>
    </row>
    <row r="14" spans="1:23" s="74" customFormat="1" ht="19.5" customHeight="1">
      <c r="A14" s="66" t="s">
        <v>11</v>
      </c>
      <c r="B14" s="67">
        <v>110</v>
      </c>
      <c r="C14" s="68">
        <v>7.85</v>
      </c>
      <c r="D14" s="72"/>
      <c r="E14" s="73" t="s">
        <v>228</v>
      </c>
      <c r="F14" s="72"/>
      <c r="G14" s="73">
        <v>7.71</v>
      </c>
      <c r="H14" s="72"/>
      <c r="I14" s="73">
        <v>7.75</v>
      </c>
      <c r="J14" s="72"/>
      <c r="K14" s="73"/>
      <c r="L14" s="72"/>
      <c r="M14" s="73">
        <v>7.9</v>
      </c>
      <c r="N14" s="72"/>
      <c r="O14" s="73"/>
      <c r="P14" s="98">
        <f t="shared" si="3"/>
        <v>7.85</v>
      </c>
      <c r="Q14" s="99">
        <f>+M14</f>
        <v>7.9</v>
      </c>
      <c r="R14" s="99">
        <f t="shared" si="0"/>
        <v>7.9</v>
      </c>
      <c r="S14" s="85">
        <v>1</v>
      </c>
      <c r="T14" s="85">
        <f t="shared" si="1"/>
        <v>1</v>
      </c>
      <c r="U14" s="85"/>
      <c r="V14" s="85"/>
      <c r="W14" s="85"/>
    </row>
    <row r="15" spans="1:20" ht="19.5" customHeight="1">
      <c r="A15" s="5" t="s">
        <v>12</v>
      </c>
      <c r="B15" s="19">
        <v>104</v>
      </c>
      <c r="C15" s="14">
        <v>7.76</v>
      </c>
      <c r="P15" s="98">
        <f t="shared" si="3"/>
        <v>7.76</v>
      </c>
      <c r="R15" s="99" t="str">
        <f t="shared" si="0"/>
        <v> </v>
      </c>
      <c r="T15" s="85">
        <f t="shared" si="1"/>
        <v>1</v>
      </c>
    </row>
    <row r="16" spans="1:20" ht="19.5" customHeight="1">
      <c r="A16" s="5" t="s">
        <v>13</v>
      </c>
      <c r="B16" s="19">
        <v>98</v>
      </c>
      <c r="C16" s="14">
        <v>7.63</v>
      </c>
      <c r="P16" s="98">
        <f t="shared" si="3"/>
        <v>7.63</v>
      </c>
      <c r="R16" s="99" t="str">
        <f t="shared" si="0"/>
        <v> </v>
      </c>
      <c r="T16" s="85">
        <f t="shared" si="1"/>
        <v>1</v>
      </c>
    </row>
    <row r="17" spans="1:20" ht="19.5" customHeight="1">
      <c r="A17" s="5" t="s">
        <v>14</v>
      </c>
      <c r="B17" s="19">
        <v>103</v>
      </c>
      <c r="C17" s="14">
        <v>7.94</v>
      </c>
      <c r="J17" s="4"/>
      <c r="P17" s="98">
        <f t="shared" si="3"/>
        <v>7.94</v>
      </c>
      <c r="R17" s="99" t="str">
        <f t="shared" si="0"/>
        <v> </v>
      </c>
      <c r="T17" s="85">
        <f t="shared" si="1"/>
        <v>1</v>
      </c>
    </row>
    <row r="18" spans="1:20" ht="19.5" customHeight="1">
      <c r="A18" s="5" t="s">
        <v>15</v>
      </c>
      <c r="B18" s="19">
        <v>102</v>
      </c>
      <c r="C18" s="14">
        <v>7.99</v>
      </c>
      <c r="E18" s="13">
        <v>7.6</v>
      </c>
      <c r="J18" s="4"/>
      <c r="P18" s="98">
        <f t="shared" si="3"/>
        <v>7.99</v>
      </c>
      <c r="Q18" s="99">
        <f>+E18</f>
        <v>7.6</v>
      </c>
      <c r="R18" s="99" t="str">
        <f t="shared" si="0"/>
        <v> </v>
      </c>
      <c r="T18" s="85">
        <f t="shared" si="1"/>
        <v>1</v>
      </c>
    </row>
    <row r="19" spans="1:20" ht="19.5" customHeight="1">
      <c r="A19" s="5" t="s">
        <v>16</v>
      </c>
      <c r="B19" s="19">
        <v>101</v>
      </c>
      <c r="C19" s="14">
        <v>7.43</v>
      </c>
      <c r="J19" s="4"/>
      <c r="P19" s="98">
        <f t="shared" si="3"/>
        <v>7.43</v>
      </c>
      <c r="R19" s="99" t="str">
        <f t="shared" si="0"/>
        <v> </v>
      </c>
      <c r="T19" s="85">
        <f t="shared" si="1"/>
        <v>1</v>
      </c>
    </row>
    <row r="20" spans="1:20" ht="19.5" customHeight="1">
      <c r="A20" s="5" t="s">
        <v>17</v>
      </c>
      <c r="B20" s="19">
        <v>96</v>
      </c>
      <c r="C20" s="14">
        <v>7.81</v>
      </c>
      <c r="J20" s="4"/>
      <c r="P20" s="98">
        <f t="shared" si="3"/>
        <v>7.81</v>
      </c>
      <c r="R20" s="99" t="str">
        <f t="shared" si="0"/>
        <v> </v>
      </c>
      <c r="T20" s="85">
        <f t="shared" si="1"/>
        <v>1</v>
      </c>
    </row>
    <row r="21" spans="1:20" ht="19.5" customHeight="1">
      <c r="A21" s="5" t="s">
        <v>18</v>
      </c>
      <c r="B21" s="19">
        <v>109</v>
      </c>
      <c r="C21" s="14">
        <v>7.5</v>
      </c>
      <c r="J21" s="4"/>
      <c r="P21" s="98">
        <f t="shared" si="3"/>
        <v>7.5</v>
      </c>
      <c r="R21" s="99" t="str">
        <f t="shared" si="0"/>
        <v> </v>
      </c>
      <c r="T21" s="85">
        <f t="shared" si="1"/>
        <v>1</v>
      </c>
    </row>
    <row r="22" spans="1:23" s="74" customFormat="1" ht="19.5" customHeight="1">
      <c r="A22" s="66" t="s">
        <v>19</v>
      </c>
      <c r="B22" s="67">
        <v>98</v>
      </c>
      <c r="C22" s="68">
        <v>7.64</v>
      </c>
      <c r="D22" s="72"/>
      <c r="E22" s="73"/>
      <c r="F22" s="72"/>
      <c r="G22" s="73">
        <v>7.85</v>
      </c>
      <c r="H22" s="72"/>
      <c r="I22" s="73"/>
      <c r="K22" s="73"/>
      <c r="L22" s="72"/>
      <c r="M22" s="73"/>
      <c r="N22" s="72"/>
      <c r="O22" s="73"/>
      <c r="P22" s="98">
        <f t="shared" si="3"/>
        <v>7.64</v>
      </c>
      <c r="Q22" s="99">
        <f>+G22</f>
        <v>7.85</v>
      </c>
      <c r="R22" s="99">
        <f t="shared" si="0"/>
        <v>7.85</v>
      </c>
      <c r="S22" s="85">
        <v>1</v>
      </c>
      <c r="T22" s="85">
        <f t="shared" si="1"/>
        <v>1</v>
      </c>
      <c r="U22" s="85"/>
      <c r="V22" s="85"/>
      <c r="W22" s="85"/>
    </row>
    <row r="23" spans="1:20" ht="19.5" customHeight="1">
      <c r="A23" s="5" t="s">
        <v>20</v>
      </c>
      <c r="B23" s="19">
        <v>96</v>
      </c>
      <c r="C23" s="14">
        <v>7.58</v>
      </c>
      <c r="J23" s="4"/>
      <c r="P23" s="98">
        <f t="shared" si="3"/>
        <v>7.58</v>
      </c>
      <c r="R23" s="99" t="str">
        <f t="shared" si="0"/>
        <v> </v>
      </c>
      <c r="T23" s="85">
        <f t="shared" si="1"/>
        <v>1</v>
      </c>
    </row>
    <row r="24" spans="1:23" s="74" customFormat="1" ht="19.5" customHeight="1">
      <c r="A24" s="66" t="s">
        <v>21</v>
      </c>
      <c r="B24" s="67">
        <v>109</v>
      </c>
      <c r="C24" s="68">
        <v>8.26</v>
      </c>
      <c r="D24" s="72"/>
      <c r="E24" s="73">
        <v>8</v>
      </c>
      <c r="F24" s="72"/>
      <c r="G24" s="73">
        <v>8.13</v>
      </c>
      <c r="H24" s="72"/>
      <c r="I24" s="73"/>
      <c r="K24" s="73"/>
      <c r="L24" s="72"/>
      <c r="M24" s="73"/>
      <c r="N24" s="72"/>
      <c r="O24" s="73"/>
      <c r="P24" s="98">
        <f t="shared" si="3"/>
        <v>8.26</v>
      </c>
      <c r="Q24" s="99">
        <f>+G24</f>
        <v>8.13</v>
      </c>
      <c r="R24" s="99">
        <f t="shared" si="0"/>
        <v>8.13</v>
      </c>
      <c r="S24" s="85">
        <v>1</v>
      </c>
      <c r="T24" s="85">
        <f t="shared" si="1"/>
        <v>1</v>
      </c>
      <c r="U24" s="85"/>
      <c r="V24" s="85"/>
      <c r="W24" s="85"/>
    </row>
    <row r="25" spans="1:20" ht="19.5" customHeight="1">
      <c r="A25" s="5" t="s">
        <v>22</v>
      </c>
      <c r="B25" s="19">
        <v>110</v>
      </c>
      <c r="C25" s="14">
        <v>8.13</v>
      </c>
      <c r="J25" s="4"/>
      <c r="P25" s="98">
        <f t="shared" si="3"/>
        <v>8.13</v>
      </c>
      <c r="R25" s="99" t="str">
        <f t="shared" si="0"/>
        <v> </v>
      </c>
      <c r="T25" s="85">
        <f t="shared" si="1"/>
        <v>1</v>
      </c>
    </row>
    <row r="26" spans="1:20" ht="19.5" customHeight="1">
      <c r="A26" s="5" t="s">
        <v>23</v>
      </c>
      <c r="B26" s="19">
        <v>94</v>
      </c>
      <c r="C26" s="14">
        <v>7.5</v>
      </c>
      <c r="J26" s="4"/>
      <c r="P26" s="98">
        <f t="shared" si="3"/>
        <v>7.5</v>
      </c>
      <c r="R26" s="99" t="str">
        <f t="shared" si="0"/>
        <v> </v>
      </c>
      <c r="T26" s="85">
        <f t="shared" si="1"/>
        <v>1</v>
      </c>
    </row>
    <row r="27" spans="1:23" s="74" customFormat="1" ht="19.5" customHeight="1">
      <c r="A27" s="66" t="s">
        <v>24</v>
      </c>
      <c r="B27" s="67">
        <v>110</v>
      </c>
      <c r="C27" s="68">
        <v>7.96</v>
      </c>
      <c r="D27" s="72"/>
      <c r="E27" s="73">
        <v>7.86</v>
      </c>
      <c r="F27" s="72"/>
      <c r="G27" s="73"/>
      <c r="H27" s="72"/>
      <c r="I27" s="73">
        <v>7.91</v>
      </c>
      <c r="K27" s="73"/>
      <c r="L27" s="72"/>
      <c r="M27" s="73"/>
      <c r="N27" s="72"/>
      <c r="O27" s="73"/>
      <c r="P27" s="98">
        <f t="shared" si="3"/>
        <v>7.96</v>
      </c>
      <c r="Q27" s="99">
        <f>+I27</f>
        <v>7.91</v>
      </c>
      <c r="R27" s="99">
        <f t="shared" si="0"/>
        <v>7.91</v>
      </c>
      <c r="S27" s="85">
        <v>1</v>
      </c>
      <c r="T27" s="85">
        <f t="shared" si="1"/>
        <v>1</v>
      </c>
      <c r="U27" s="85"/>
      <c r="V27" s="85"/>
      <c r="W27" s="85"/>
    </row>
    <row r="28" spans="1:23" s="74" customFormat="1" ht="19.5" customHeight="1">
      <c r="A28" s="66" t="s">
        <v>25</v>
      </c>
      <c r="B28" s="67">
        <v>102</v>
      </c>
      <c r="C28" s="68">
        <v>7.76</v>
      </c>
      <c r="D28" s="72"/>
      <c r="E28" s="73">
        <v>7.75</v>
      </c>
      <c r="F28" s="72"/>
      <c r="G28" s="73" t="s">
        <v>229</v>
      </c>
      <c r="H28" s="72"/>
      <c r="I28" s="73"/>
      <c r="K28" s="73"/>
      <c r="L28" s="72"/>
      <c r="M28" s="73"/>
      <c r="N28" s="72"/>
      <c r="O28" s="73"/>
      <c r="P28" s="98">
        <f t="shared" si="3"/>
        <v>7.76</v>
      </c>
      <c r="Q28" s="99">
        <v>7.98</v>
      </c>
      <c r="R28" s="99">
        <f t="shared" si="0"/>
        <v>7.98</v>
      </c>
      <c r="S28" s="85">
        <v>1</v>
      </c>
      <c r="T28" s="85">
        <f t="shared" si="1"/>
        <v>1</v>
      </c>
      <c r="U28" s="85"/>
      <c r="V28" s="85"/>
      <c r="W28" s="85"/>
    </row>
    <row r="29" spans="1:20" ht="19.5" customHeight="1">
      <c r="A29" s="5" t="s">
        <v>26</v>
      </c>
      <c r="B29" s="19">
        <v>96</v>
      </c>
      <c r="C29" s="14">
        <v>7.87</v>
      </c>
      <c r="E29" s="13">
        <v>7.59</v>
      </c>
      <c r="J29" s="4"/>
      <c r="P29" s="98">
        <f t="shared" si="3"/>
        <v>7.87</v>
      </c>
      <c r="Q29" s="99">
        <f>+E29</f>
        <v>7.59</v>
      </c>
      <c r="R29" s="99" t="str">
        <f t="shared" si="0"/>
        <v> </v>
      </c>
      <c r="T29" s="85">
        <f t="shared" si="1"/>
        <v>1</v>
      </c>
    </row>
    <row r="30" spans="1:20" ht="19.5" customHeight="1">
      <c r="A30" s="5" t="s">
        <v>27</v>
      </c>
      <c r="B30" s="19">
        <v>104</v>
      </c>
      <c r="C30" s="14">
        <v>7.56</v>
      </c>
      <c r="J30" s="4"/>
      <c r="P30" s="98">
        <f t="shared" si="3"/>
        <v>7.56</v>
      </c>
      <c r="R30" s="99" t="str">
        <f t="shared" si="0"/>
        <v> </v>
      </c>
      <c r="T30" s="85">
        <f t="shared" si="1"/>
        <v>1</v>
      </c>
    </row>
    <row r="31" spans="1:23" s="74" customFormat="1" ht="19.5" customHeight="1">
      <c r="A31" s="66" t="s">
        <v>28</v>
      </c>
      <c r="B31" s="67">
        <v>112</v>
      </c>
      <c r="C31" s="68">
        <v>7.74</v>
      </c>
      <c r="D31" s="72"/>
      <c r="E31" s="73">
        <v>7.87</v>
      </c>
      <c r="F31" s="72"/>
      <c r="G31" s="73" t="s">
        <v>230</v>
      </c>
      <c r="H31" s="72"/>
      <c r="I31" s="73"/>
      <c r="K31" s="73"/>
      <c r="L31" s="72"/>
      <c r="M31" s="73"/>
      <c r="N31" s="72"/>
      <c r="O31" s="73"/>
      <c r="P31" s="98">
        <f t="shared" si="3"/>
        <v>7.74</v>
      </c>
      <c r="Q31" s="99">
        <v>8.12</v>
      </c>
      <c r="R31" s="99">
        <f t="shared" si="0"/>
        <v>8.12</v>
      </c>
      <c r="S31" s="85">
        <v>1</v>
      </c>
      <c r="T31" s="85">
        <f t="shared" si="1"/>
        <v>1</v>
      </c>
      <c r="U31" s="85"/>
      <c r="V31" s="85"/>
      <c r="W31" s="85"/>
    </row>
    <row r="32" spans="1:20" ht="19.5" customHeight="1">
      <c r="A32" s="5" t="s">
        <v>29</v>
      </c>
      <c r="B32" s="19">
        <v>104</v>
      </c>
      <c r="C32" s="14">
        <v>7.83</v>
      </c>
      <c r="J32" s="4"/>
      <c r="P32" s="98">
        <f t="shared" si="3"/>
        <v>7.83</v>
      </c>
      <c r="R32" s="99" t="str">
        <f t="shared" si="0"/>
        <v> </v>
      </c>
      <c r="T32" s="85">
        <f t="shared" si="1"/>
        <v>1</v>
      </c>
    </row>
    <row r="33" spans="1:20" ht="19.5" customHeight="1">
      <c r="A33" s="5" t="s">
        <v>30</v>
      </c>
      <c r="B33" s="19">
        <v>96</v>
      </c>
      <c r="C33" s="14">
        <v>7.65</v>
      </c>
      <c r="P33" s="98">
        <f t="shared" si="3"/>
        <v>7.65</v>
      </c>
      <c r="R33" s="99" t="str">
        <f t="shared" si="0"/>
        <v> </v>
      </c>
      <c r="T33" s="85">
        <f t="shared" si="1"/>
        <v>1</v>
      </c>
    </row>
    <row r="34" spans="1:23" s="8" customFormat="1" ht="19.5" customHeight="1" thickBot="1">
      <c r="A34" s="7" t="s">
        <v>31</v>
      </c>
      <c r="B34" s="20">
        <v>103</v>
      </c>
      <c r="C34" s="15">
        <v>7.78</v>
      </c>
      <c r="D34" s="10"/>
      <c r="E34" s="17">
        <v>7.52</v>
      </c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98">
        <f t="shared" si="3"/>
        <v>7.78</v>
      </c>
      <c r="Q34" s="101">
        <f>+E34</f>
        <v>7.52</v>
      </c>
      <c r="R34" s="99" t="str">
        <f t="shared" si="0"/>
        <v> </v>
      </c>
      <c r="S34" s="87"/>
      <c r="T34" s="85">
        <f t="shared" si="1"/>
        <v>1</v>
      </c>
      <c r="U34" s="87"/>
      <c r="V34" s="87"/>
      <c r="W34" s="87"/>
    </row>
    <row r="35" spans="1:23" s="2" customFormat="1" ht="19.5" customHeight="1" thickTop="1">
      <c r="A35" s="31">
        <v>2004</v>
      </c>
      <c r="B35" s="21"/>
      <c r="C35" s="16"/>
      <c r="D35" s="11"/>
      <c r="E35" s="12"/>
      <c r="F35" s="1"/>
      <c r="G35" s="12"/>
      <c r="H35" s="1"/>
      <c r="I35" s="12"/>
      <c r="J35" s="1"/>
      <c r="K35" s="12"/>
      <c r="L35" s="1"/>
      <c r="M35" s="12"/>
      <c r="N35" s="1"/>
      <c r="O35" s="12"/>
      <c r="P35" s="102"/>
      <c r="Q35" s="103"/>
      <c r="R35" s="99" t="str">
        <f t="shared" si="0"/>
        <v> </v>
      </c>
      <c r="S35" s="88"/>
      <c r="T35" s="85" t="str">
        <f t="shared" si="1"/>
        <v> </v>
      </c>
      <c r="U35" s="88"/>
      <c r="V35" s="88"/>
      <c r="W35" s="88"/>
    </row>
    <row r="36" spans="1:23" s="2" customFormat="1" ht="19.5" customHeight="1">
      <c r="A36" s="6" t="s">
        <v>37</v>
      </c>
      <c r="B36" s="21">
        <v>106</v>
      </c>
      <c r="C36" s="16"/>
      <c r="D36" s="11">
        <v>7.47</v>
      </c>
      <c r="E36" s="12"/>
      <c r="F36" s="1"/>
      <c r="G36" s="12"/>
      <c r="H36" s="1"/>
      <c r="I36" s="12"/>
      <c r="J36" s="1"/>
      <c r="K36" s="12"/>
      <c r="L36" s="1"/>
      <c r="M36" s="12"/>
      <c r="N36" s="1"/>
      <c r="O36" s="12"/>
      <c r="P36" s="102">
        <f>+D36</f>
        <v>7.47</v>
      </c>
      <c r="Q36" s="103"/>
      <c r="R36" s="99" t="str">
        <f t="shared" si="0"/>
        <v> </v>
      </c>
      <c r="S36" s="88"/>
      <c r="T36" s="85">
        <f t="shared" si="1"/>
        <v>1</v>
      </c>
      <c r="U36" s="88"/>
      <c r="V36" s="88"/>
      <c r="W36" s="88"/>
    </row>
    <row r="37" spans="1:20" ht="19.5" customHeight="1">
      <c r="A37" s="5" t="s">
        <v>38</v>
      </c>
      <c r="B37" s="19">
        <v>100</v>
      </c>
      <c r="C37" s="14"/>
      <c r="D37" s="9">
        <v>7.81</v>
      </c>
      <c r="G37" s="13">
        <v>7.48</v>
      </c>
      <c r="I37" s="13" t="s">
        <v>231</v>
      </c>
      <c r="O37" s="13">
        <v>7.61</v>
      </c>
      <c r="P37" s="102">
        <f aca="true" t="shared" si="4" ref="P37:P63">+D37</f>
        <v>7.81</v>
      </c>
      <c r="Q37" s="99">
        <f>+O37</f>
        <v>7.61</v>
      </c>
      <c r="R37" s="99" t="str">
        <f t="shared" si="0"/>
        <v> </v>
      </c>
      <c r="T37" s="85">
        <f t="shared" si="1"/>
        <v>1</v>
      </c>
    </row>
    <row r="38" spans="1:20" ht="19.5" customHeight="1">
      <c r="A38" s="5" t="s">
        <v>39</v>
      </c>
      <c r="B38" s="19">
        <v>97</v>
      </c>
      <c r="C38" s="14"/>
      <c r="D38" s="9">
        <v>8.06</v>
      </c>
      <c r="P38" s="102">
        <f t="shared" si="4"/>
        <v>8.06</v>
      </c>
      <c r="R38" s="99" t="str">
        <f t="shared" si="0"/>
        <v> </v>
      </c>
      <c r="T38" s="85">
        <f t="shared" si="1"/>
        <v>1</v>
      </c>
    </row>
    <row r="39" spans="1:20" ht="19.5" customHeight="1">
      <c r="A39" s="5" t="s">
        <v>40</v>
      </c>
      <c r="B39" s="19">
        <v>106</v>
      </c>
      <c r="C39" s="14"/>
      <c r="D39" s="9">
        <v>7.93</v>
      </c>
      <c r="F39" s="9">
        <v>8.16</v>
      </c>
      <c r="P39" s="102">
        <f>+F39</f>
        <v>8.16</v>
      </c>
      <c r="R39" s="99" t="str">
        <f t="shared" si="0"/>
        <v> </v>
      </c>
      <c r="T39" s="85">
        <f t="shared" si="1"/>
        <v>1</v>
      </c>
    </row>
    <row r="40" spans="1:23" s="74" customFormat="1" ht="19.5" customHeight="1">
      <c r="A40" s="66" t="s">
        <v>41</v>
      </c>
      <c r="B40" s="67">
        <v>102</v>
      </c>
      <c r="C40" s="68"/>
      <c r="D40" s="75">
        <v>8.11</v>
      </c>
      <c r="E40" s="73"/>
      <c r="F40" s="75">
        <v>8.63</v>
      </c>
      <c r="G40" s="73"/>
      <c r="H40" s="72"/>
      <c r="I40" s="73">
        <v>7.91</v>
      </c>
      <c r="J40" s="72"/>
      <c r="K40" s="73" t="s">
        <v>232</v>
      </c>
      <c r="L40" s="72"/>
      <c r="M40" s="73"/>
      <c r="N40" s="72"/>
      <c r="O40" s="73"/>
      <c r="P40" s="102">
        <f>+F40</f>
        <v>8.63</v>
      </c>
      <c r="Q40" s="99">
        <v>8.16</v>
      </c>
      <c r="R40" s="99">
        <f t="shared" si="0"/>
        <v>8.16</v>
      </c>
      <c r="S40" s="85">
        <v>1</v>
      </c>
      <c r="T40" s="85">
        <f t="shared" si="1"/>
        <v>1</v>
      </c>
      <c r="U40" s="85"/>
      <c r="V40" s="85"/>
      <c r="W40" s="85"/>
    </row>
    <row r="41" spans="1:23" s="74" customFormat="1" ht="19.5" customHeight="1">
      <c r="A41" s="66" t="s">
        <v>42</v>
      </c>
      <c r="B41" s="67">
        <v>99</v>
      </c>
      <c r="C41" s="68"/>
      <c r="D41" s="75">
        <v>7.32</v>
      </c>
      <c r="E41" s="73"/>
      <c r="F41" s="75">
        <v>7.56</v>
      </c>
      <c r="G41" s="73"/>
      <c r="H41" s="72"/>
      <c r="I41" s="73">
        <v>7.72</v>
      </c>
      <c r="J41" s="72"/>
      <c r="K41" s="73" t="s">
        <v>233</v>
      </c>
      <c r="L41" s="72"/>
      <c r="M41" s="73"/>
      <c r="N41" s="72"/>
      <c r="O41" s="73"/>
      <c r="P41" s="102">
        <f>+F41</f>
        <v>7.56</v>
      </c>
      <c r="Q41" s="99">
        <v>8.16</v>
      </c>
      <c r="R41" s="99">
        <f t="shared" si="0"/>
        <v>8.16</v>
      </c>
      <c r="S41" s="85">
        <v>1</v>
      </c>
      <c r="T41" s="85">
        <f t="shared" si="1"/>
        <v>1</v>
      </c>
      <c r="U41" s="85"/>
      <c r="V41" s="85"/>
      <c r="W41" s="85"/>
    </row>
    <row r="42" spans="1:23" s="74" customFormat="1" ht="19.5" customHeight="1">
      <c r="A42" s="66" t="s">
        <v>43</v>
      </c>
      <c r="B42" s="67">
        <v>118</v>
      </c>
      <c r="C42" s="68"/>
      <c r="D42" s="75">
        <v>8.11</v>
      </c>
      <c r="E42" s="73"/>
      <c r="F42" s="72"/>
      <c r="G42" s="73">
        <v>7.94</v>
      </c>
      <c r="H42" s="72"/>
      <c r="I42" s="73">
        <v>8.06</v>
      </c>
      <c r="J42" s="72"/>
      <c r="K42" s="73" t="s">
        <v>234</v>
      </c>
      <c r="L42" s="72"/>
      <c r="M42" s="73"/>
      <c r="N42" s="72"/>
      <c r="O42" s="73"/>
      <c r="P42" s="102">
        <f t="shared" si="4"/>
        <v>8.11</v>
      </c>
      <c r="Q42" s="99">
        <v>8.28</v>
      </c>
      <c r="R42" s="99">
        <f t="shared" si="0"/>
        <v>8.28</v>
      </c>
      <c r="S42" s="85">
        <v>1</v>
      </c>
      <c r="T42" s="85">
        <f t="shared" si="1"/>
        <v>1</v>
      </c>
      <c r="U42" s="85"/>
      <c r="V42" s="85"/>
      <c r="W42" s="85"/>
    </row>
    <row r="43" spans="1:20" ht="19.5" customHeight="1">
      <c r="A43" s="5" t="s">
        <v>44</v>
      </c>
      <c r="B43" s="19">
        <v>114</v>
      </c>
      <c r="C43" s="14"/>
      <c r="D43" s="9">
        <v>7.58</v>
      </c>
      <c r="P43" s="102">
        <f t="shared" si="4"/>
        <v>7.58</v>
      </c>
      <c r="R43" s="99" t="str">
        <f t="shared" si="0"/>
        <v> </v>
      </c>
      <c r="T43" s="85">
        <f t="shared" si="1"/>
        <v>1</v>
      </c>
    </row>
    <row r="44" spans="1:20" ht="19.5" customHeight="1">
      <c r="A44" s="5" t="s">
        <v>45</v>
      </c>
      <c r="B44" s="19">
        <v>111</v>
      </c>
      <c r="C44" s="14"/>
      <c r="D44" s="9">
        <v>7.67</v>
      </c>
      <c r="F44" s="9">
        <v>7.84</v>
      </c>
      <c r="P44" s="102">
        <f>+F44</f>
        <v>7.84</v>
      </c>
      <c r="R44" s="99" t="str">
        <f t="shared" si="0"/>
        <v> </v>
      </c>
      <c r="T44" s="85">
        <f t="shared" si="1"/>
        <v>1</v>
      </c>
    </row>
    <row r="45" spans="1:20" ht="19.5" customHeight="1">
      <c r="A45" s="5" t="s">
        <v>46</v>
      </c>
      <c r="B45" s="19">
        <v>106</v>
      </c>
      <c r="C45" s="14"/>
      <c r="D45" s="9">
        <v>7.78</v>
      </c>
      <c r="P45" s="102">
        <f t="shared" si="4"/>
        <v>7.78</v>
      </c>
      <c r="R45" s="99" t="str">
        <f t="shared" si="0"/>
        <v> </v>
      </c>
      <c r="T45" s="85">
        <f t="shared" si="1"/>
        <v>1</v>
      </c>
    </row>
    <row r="46" spans="1:20" ht="19.5" customHeight="1">
      <c r="A46" s="5" t="s">
        <v>47</v>
      </c>
      <c r="B46" s="19">
        <v>95</v>
      </c>
      <c r="C46" s="14"/>
      <c r="D46" s="9">
        <v>7.89</v>
      </c>
      <c r="F46" s="3">
        <v>7.91</v>
      </c>
      <c r="P46" s="102">
        <f>+F46</f>
        <v>7.91</v>
      </c>
      <c r="R46" s="99" t="str">
        <f t="shared" si="0"/>
        <v> </v>
      </c>
      <c r="T46" s="85">
        <f t="shared" si="1"/>
        <v>1</v>
      </c>
    </row>
    <row r="47" spans="1:20" ht="19.5" customHeight="1">
      <c r="A47" s="5" t="s">
        <v>48</v>
      </c>
      <c r="B47" s="19">
        <v>100</v>
      </c>
      <c r="C47" s="14"/>
      <c r="D47" s="9">
        <v>7.76</v>
      </c>
      <c r="F47" s="9">
        <v>7.66</v>
      </c>
      <c r="P47" s="102">
        <f t="shared" si="4"/>
        <v>7.76</v>
      </c>
      <c r="R47" s="99" t="str">
        <f t="shared" si="0"/>
        <v> </v>
      </c>
      <c r="T47" s="85">
        <f t="shared" si="1"/>
        <v>1</v>
      </c>
    </row>
    <row r="48" spans="1:20" ht="19.5" customHeight="1">
      <c r="A48" s="5" t="s">
        <v>49</v>
      </c>
      <c r="B48" s="19">
        <v>100</v>
      </c>
      <c r="C48" s="14"/>
      <c r="D48" s="9">
        <v>7.87</v>
      </c>
      <c r="P48" s="102">
        <f t="shared" si="4"/>
        <v>7.87</v>
      </c>
      <c r="R48" s="99" t="str">
        <f t="shared" si="0"/>
        <v> </v>
      </c>
      <c r="T48" s="85">
        <f t="shared" si="1"/>
        <v>1</v>
      </c>
    </row>
    <row r="49" spans="1:23" s="74" customFormat="1" ht="19.5" customHeight="1">
      <c r="A49" s="66" t="s">
        <v>50</v>
      </c>
      <c r="B49" s="67">
        <v>106</v>
      </c>
      <c r="C49" s="68"/>
      <c r="D49" s="75">
        <v>7.76</v>
      </c>
      <c r="E49" s="73"/>
      <c r="F49" s="72"/>
      <c r="G49" s="73"/>
      <c r="H49" s="72"/>
      <c r="I49" s="73"/>
      <c r="J49" s="72"/>
      <c r="K49" s="73" t="s">
        <v>235</v>
      </c>
      <c r="L49" s="72"/>
      <c r="M49" s="73"/>
      <c r="N49" s="72"/>
      <c r="O49" s="73">
        <v>8.14</v>
      </c>
      <c r="P49" s="102">
        <f t="shared" si="4"/>
        <v>7.76</v>
      </c>
      <c r="Q49" s="99">
        <f>+O49</f>
        <v>8.14</v>
      </c>
      <c r="R49" s="99">
        <f t="shared" si="0"/>
        <v>8.14</v>
      </c>
      <c r="S49" s="85">
        <v>1</v>
      </c>
      <c r="T49" s="85">
        <f t="shared" si="1"/>
        <v>1</v>
      </c>
      <c r="U49" s="85"/>
      <c r="V49" s="85"/>
      <c r="W49" s="85"/>
    </row>
    <row r="50" spans="1:20" ht="19.5" customHeight="1">
      <c r="A50" s="5" t="s">
        <v>51</v>
      </c>
      <c r="B50" s="19">
        <v>97</v>
      </c>
      <c r="C50" s="14"/>
      <c r="D50" s="9">
        <v>7.59</v>
      </c>
      <c r="P50" s="102">
        <f t="shared" si="4"/>
        <v>7.59</v>
      </c>
      <c r="R50" s="99" t="str">
        <f t="shared" si="0"/>
        <v> </v>
      </c>
      <c r="T50" s="85">
        <f t="shared" si="1"/>
        <v>1</v>
      </c>
    </row>
    <row r="51" spans="1:20" ht="19.5" customHeight="1">
      <c r="A51" s="5" t="s">
        <v>52</v>
      </c>
      <c r="B51" s="19">
        <v>111</v>
      </c>
      <c r="C51" s="14"/>
      <c r="D51" s="9">
        <v>7.65</v>
      </c>
      <c r="P51" s="102">
        <f t="shared" si="4"/>
        <v>7.65</v>
      </c>
      <c r="R51" s="99" t="str">
        <f t="shared" si="0"/>
        <v> </v>
      </c>
      <c r="T51" s="85">
        <f t="shared" si="1"/>
        <v>1</v>
      </c>
    </row>
    <row r="52" spans="1:23" s="74" customFormat="1" ht="19.5" customHeight="1">
      <c r="A52" s="66" t="s">
        <v>53</v>
      </c>
      <c r="B52" s="67">
        <v>112</v>
      </c>
      <c r="C52" s="68"/>
      <c r="D52" s="75">
        <v>7.58</v>
      </c>
      <c r="E52" s="73"/>
      <c r="F52" s="75">
        <v>7.8</v>
      </c>
      <c r="G52" s="73" t="s">
        <v>236</v>
      </c>
      <c r="H52" s="72"/>
      <c r="I52" s="73">
        <v>7.95</v>
      </c>
      <c r="J52" s="72"/>
      <c r="K52" s="73" t="s">
        <v>237</v>
      </c>
      <c r="L52" s="72"/>
      <c r="M52" s="73"/>
      <c r="N52" s="72"/>
      <c r="O52" s="73"/>
      <c r="P52" s="102">
        <f t="shared" si="4"/>
        <v>7.58</v>
      </c>
      <c r="Q52" s="99">
        <v>8.21</v>
      </c>
      <c r="R52" s="99">
        <f t="shared" si="0"/>
        <v>8.21</v>
      </c>
      <c r="S52" s="85">
        <v>1</v>
      </c>
      <c r="T52" s="85">
        <f t="shared" si="1"/>
        <v>1</v>
      </c>
      <c r="U52" s="85"/>
      <c r="V52" s="85"/>
      <c r="W52" s="85"/>
    </row>
    <row r="53" spans="1:20" ht="19.5" customHeight="1">
      <c r="A53" s="5" t="s">
        <v>54</v>
      </c>
      <c r="B53" s="19">
        <v>104</v>
      </c>
      <c r="C53" s="14"/>
      <c r="D53" s="9">
        <v>7.26</v>
      </c>
      <c r="P53" s="102">
        <f t="shared" si="4"/>
        <v>7.26</v>
      </c>
      <c r="R53" s="99" t="str">
        <f t="shared" si="0"/>
        <v> </v>
      </c>
      <c r="T53" s="85">
        <f t="shared" si="1"/>
        <v>1</v>
      </c>
    </row>
    <row r="54" spans="1:20" ht="19.5" customHeight="1">
      <c r="A54" s="5" t="s">
        <v>55</v>
      </c>
      <c r="B54" s="19">
        <v>98</v>
      </c>
      <c r="C54" s="14"/>
      <c r="D54" s="9">
        <v>7.41</v>
      </c>
      <c r="P54" s="102">
        <f t="shared" si="4"/>
        <v>7.41</v>
      </c>
      <c r="R54" s="99" t="str">
        <f t="shared" si="0"/>
        <v> </v>
      </c>
      <c r="T54" s="85">
        <f t="shared" si="1"/>
        <v>1</v>
      </c>
    </row>
    <row r="55" spans="1:23" s="74" customFormat="1" ht="19.5" customHeight="1">
      <c r="A55" s="66" t="s">
        <v>56</v>
      </c>
      <c r="B55" s="67">
        <v>104</v>
      </c>
      <c r="C55" s="68"/>
      <c r="D55" s="75">
        <v>8.09</v>
      </c>
      <c r="E55" s="73"/>
      <c r="F55" s="72"/>
      <c r="G55" s="73" t="s">
        <v>238</v>
      </c>
      <c r="H55" s="72"/>
      <c r="I55" s="73"/>
      <c r="J55" s="72"/>
      <c r="K55" s="73">
        <v>8.16</v>
      </c>
      <c r="L55" s="72"/>
      <c r="M55" s="73"/>
      <c r="N55" s="72"/>
      <c r="O55" s="73"/>
      <c r="P55" s="102">
        <f t="shared" si="4"/>
        <v>8.09</v>
      </c>
      <c r="Q55" s="99">
        <v>8.16</v>
      </c>
      <c r="R55" s="99">
        <f t="shared" si="0"/>
        <v>8.16</v>
      </c>
      <c r="S55" s="85">
        <v>1</v>
      </c>
      <c r="T55" s="85">
        <f t="shared" si="1"/>
        <v>1</v>
      </c>
      <c r="U55" s="85"/>
      <c r="V55" s="85"/>
      <c r="W55" s="85"/>
    </row>
    <row r="56" spans="1:20" ht="19.5" customHeight="1">
      <c r="A56" s="5" t="s">
        <v>57</v>
      </c>
      <c r="B56" s="19">
        <v>103</v>
      </c>
      <c r="C56" s="14"/>
      <c r="D56" s="9">
        <v>7.37</v>
      </c>
      <c r="P56" s="102">
        <f t="shared" si="4"/>
        <v>7.37</v>
      </c>
      <c r="R56" s="99" t="str">
        <f t="shared" si="0"/>
        <v> </v>
      </c>
      <c r="T56" s="85">
        <f t="shared" si="1"/>
        <v>1</v>
      </c>
    </row>
    <row r="57" spans="1:20" ht="19.5" customHeight="1">
      <c r="A57" s="5" t="s">
        <v>58</v>
      </c>
      <c r="B57" s="19">
        <v>105</v>
      </c>
      <c r="C57" s="14"/>
      <c r="D57" s="9">
        <v>8.13</v>
      </c>
      <c r="P57" s="102">
        <f t="shared" si="4"/>
        <v>8.13</v>
      </c>
      <c r="R57" s="99" t="str">
        <f t="shared" si="0"/>
        <v> </v>
      </c>
      <c r="T57" s="85">
        <f t="shared" si="1"/>
        <v>1</v>
      </c>
    </row>
    <row r="58" spans="1:20" ht="19.5" customHeight="1">
      <c r="A58" s="5" t="s">
        <v>59</v>
      </c>
      <c r="B58" s="19">
        <v>95</v>
      </c>
      <c r="C58" s="14"/>
      <c r="D58" s="9">
        <v>7.79</v>
      </c>
      <c r="P58" s="102">
        <f t="shared" si="4"/>
        <v>7.79</v>
      </c>
      <c r="R58" s="99" t="str">
        <f t="shared" si="0"/>
        <v> </v>
      </c>
      <c r="T58" s="85">
        <f t="shared" si="1"/>
        <v>1</v>
      </c>
    </row>
    <row r="59" spans="1:20" ht="19.5" customHeight="1">
      <c r="A59" s="5" t="s">
        <v>60</v>
      </c>
      <c r="B59" s="19">
        <v>100</v>
      </c>
      <c r="C59" s="14"/>
      <c r="D59" s="9">
        <v>7.79</v>
      </c>
      <c r="P59" s="102">
        <f t="shared" si="4"/>
        <v>7.79</v>
      </c>
      <c r="R59" s="99" t="str">
        <f t="shared" si="0"/>
        <v> </v>
      </c>
      <c r="T59" s="85">
        <f t="shared" si="1"/>
        <v>1</v>
      </c>
    </row>
    <row r="60" spans="1:20" ht="19.5" customHeight="1">
      <c r="A60" s="5" t="s">
        <v>61</v>
      </c>
      <c r="B60" s="19">
        <v>105</v>
      </c>
      <c r="C60" s="14"/>
      <c r="D60" s="9">
        <v>7.86</v>
      </c>
      <c r="P60" s="102">
        <f t="shared" si="4"/>
        <v>7.86</v>
      </c>
      <c r="R60" s="99" t="str">
        <f t="shared" si="0"/>
        <v> </v>
      </c>
      <c r="T60" s="85">
        <f t="shared" si="1"/>
        <v>1</v>
      </c>
    </row>
    <row r="61" spans="1:20" ht="19.5" customHeight="1">
      <c r="A61" s="5" t="s">
        <v>62</v>
      </c>
      <c r="B61" s="19">
        <v>106</v>
      </c>
      <c r="C61" s="14"/>
      <c r="D61" s="9">
        <v>7.67</v>
      </c>
      <c r="P61" s="102">
        <f t="shared" si="4"/>
        <v>7.67</v>
      </c>
      <c r="R61" s="99" t="str">
        <f t="shared" si="0"/>
        <v> </v>
      </c>
      <c r="T61" s="85">
        <f t="shared" si="1"/>
        <v>1</v>
      </c>
    </row>
    <row r="62" spans="1:20" ht="19.5" customHeight="1">
      <c r="A62" s="5" t="s">
        <v>63</v>
      </c>
      <c r="B62" s="19">
        <v>104</v>
      </c>
      <c r="C62" s="14"/>
      <c r="D62" s="9">
        <v>7.49</v>
      </c>
      <c r="P62" s="102">
        <f t="shared" si="4"/>
        <v>7.49</v>
      </c>
      <c r="R62" s="99" t="str">
        <f t="shared" si="0"/>
        <v> </v>
      </c>
      <c r="T62" s="85">
        <f t="shared" si="1"/>
        <v>1</v>
      </c>
    </row>
    <row r="63" spans="1:23" s="82" customFormat="1" ht="19.5" customHeight="1" thickBot="1">
      <c r="A63" s="76" t="s">
        <v>64</v>
      </c>
      <c r="B63" s="77">
        <v>116</v>
      </c>
      <c r="C63" s="78"/>
      <c r="D63" s="79">
        <v>7.84</v>
      </c>
      <c r="E63" s="80"/>
      <c r="F63" s="81"/>
      <c r="G63" s="80" t="s">
        <v>239</v>
      </c>
      <c r="H63" s="81"/>
      <c r="I63" s="80"/>
      <c r="J63" s="81"/>
      <c r="K63" s="80"/>
      <c r="L63" s="81"/>
      <c r="M63" s="80">
        <v>8.28</v>
      </c>
      <c r="N63" s="81"/>
      <c r="O63" s="80"/>
      <c r="P63" s="102">
        <f t="shared" si="4"/>
        <v>7.84</v>
      </c>
      <c r="Q63" s="101">
        <v>8.28</v>
      </c>
      <c r="R63" s="99">
        <f t="shared" si="0"/>
        <v>8.28</v>
      </c>
      <c r="S63" s="87">
        <v>1</v>
      </c>
      <c r="T63" s="85">
        <f t="shared" si="1"/>
        <v>1</v>
      </c>
      <c r="U63" s="87"/>
      <c r="V63" s="87"/>
      <c r="W63" s="87"/>
    </row>
    <row r="64" spans="1:23" s="50" customFormat="1" ht="19.5" customHeight="1" thickTop="1">
      <c r="A64" s="51">
        <v>2005</v>
      </c>
      <c r="B64" s="45"/>
      <c r="C64" s="46"/>
      <c r="D64" s="47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104"/>
      <c r="Q64" s="105"/>
      <c r="R64" s="99" t="str">
        <f t="shared" si="0"/>
        <v> </v>
      </c>
      <c r="S64" s="89"/>
      <c r="T64" s="85" t="str">
        <f t="shared" si="1"/>
        <v> </v>
      </c>
      <c r="U64" s="89"/>
      <c r="V64" s="89"/>
      <c r="W64" s="89"/>
    </row>
    <row r="65" spans="1:23" s="2" customFormat="1" ht="19.5" customHeight="1">
      <c r="A65" s="6" t="s">
        <v>65</v>
      </c>
      <c r="B65" s="21">
        <v>104</v>
      </c>
      <c r="C65" s="16"/>
      <c r="D65" s="11"/>
      <c r="E65" s="12"/>
      <c r="F65" s="11">
        <v>7.44</v>
      </c>
      <c r="G65" s="12"/>
      <c r="H65" s="1"/>
      <c r="I65" s="12"/>
      <c r="J65" s="1"/>
      <c r="K65" s="12"/>
      <c r="L65" s="1"/>
      <c r="M65" s="12"/>
      <c r="N65" s="1"/>
      <c r="O65" s="12"/>
      <c r="P65" s="102">
        <f>+F65</f>
        <v>7.44</v>
      </c>
      <c r="Q65" s="103"/>
      <c r="R65" s="99" t="str">
        <f t="shared" si="0"/>
        <v> </v>
      </c>
      <c r="S65" s="88"/>
      <c r="T65" s="85">
        <f t="shared" si="1"/>
        <v>1</v>
      </c>
      <c r="U65" s="88"/>
      <c r="V65" s="88"/>
      <c r="W65" s="88"/>
    </row>
    <row r="66" spans="1:20" ht="19.5" customHeight="1">
      <c r="A66" s="5" t="s">
        <v>66</v>
      </c>
      <c r="B66" s="19">
        <v>105</v>
      </c>
      <c r="C66" s="14"/>
      <c r="F66" s="9">
        <v>7.48</v>
      </c>
      <c r="P66" s="102">
        <f aca="true" t="shared" si="5" ref="P66:P89">+F66</f>
        <v>7.48</v>
      </c>
      <c r="R66" s="99" t="str">
        <f t="shared" si="0"/>
        <v> </v>
      </c>
      <c r="T66" s="85">
        <f t="shared" si="1"/>
        <v>1</v>
      </c>
    </row>
    <row r="67" spans="1:20" ht="19.5" customHeight="1">
      <c r="A67" s="5" t="s">
        <v>67</v>
      </c>
      <c r="B67" s="19">
        <v>98</v>
      </c>
      <c r="C67" s="14"/>
      <c r="F67" s="9">
        <v>7.85</v>
      </c>
      <c r="H67" s="9">
        <v>7.85</v>
      </c>
      <c r="P67" s="102">
        <f t="shared" si="5"/>
        <v>7.85</v>
      </c>
      <c r="R67" s="99" t="str">
        <f t="shared" si="0"/>
        <v> </v>
      </c>
      <c r="T67" s="85">
        <f t="shared" si="1"/>
        <v>1</v>
      </c>
    </row>
    <row r="68" spans="1:23" s="74" customFormat="1" ht="19.5" customHeight="1">
      <c r="A68" s="66" t="s">
        <v>68</v>
      </c>
      <c r="B68" s="67">
        <v>119</v>
      </c>
      <c r="C68" s="68"/>
      <c r="D68" s="72"/>
      <c r="E68" s="73"/>
      <c r="F68" s="75">
        <v>7.76</v>
      </c>
      <c r="G68" s="73"/>
      <c r="H68" s="72"/>
      <c r="I68" s="73"/>
      <c r="J68" s="72"/>
      <c r="K68" s="73" t="s">
        <v>240</v>
      </c>
      <c r="L68" s="72"/>
      <c r="M68" s="73">
        <v>8.38</v>
      </c>
      <c r="N68" s="72"/>
      <c r="O68" s="73">
        <v>8.36</v>
      </c>
      <c r="P68" s="102">
        <f t="shared" si="5"/>
        <v>7.76</v>
      </c>
      <c r="Q68" s="99">
        <v>8.38</v>
      </c>
      <c r="R68" s="99">
        <f aca="true" t="shared" si="6" ref="R68:R131">IF(Q68&gt;7.749,Q68," ")</f>
        <v>8.38</v>
      </c>
      <c r="S68" s="85">
        <v>1</v>
      </c>
      <c r="T68" s="85">
        <f aca="true" t="shared" si="7" ref="T68:T131">IF(P68&gt;5,1," ")</f>
        <v>1</v>
      </c>
      <c r="U68" s="85"/>
      <c r="V68" s="85"/>
      <c r="W68" s="85"/>
    </row>
    <row r="69" spans="1:23" s="74" customFormat="1" ht="19.5" customHeight="1">
      <c r="A69" s="66" t="s">
        <v>69</v>
      </c>
      <c r="B69" s="67">
        <v>112</v>
      </c>
      <c r="C69" s="68"/>
      <c r="D69" s="72"/>
      <c r="E69" s="73"/>
      <c r="F69" s="75">
        <v>8.44</v>
      </c>
      <c r="G69" s="73"/>
      <c r="H69" s="72"/>
      <c r="I69" s="73">
        <v>7.95</v>
      </c>
      <c r="J69" s="72"/>
      <c r="K69" s="73">
        <v>8.11</v>
      </c>
      <c r="L69" s="72"/>
      <c r="M69" s="73">
        <v>8.31</v>
      </c>
      <c r="N69" s="72"/>
      <c r="O69" s="73"/>
      <c r="P69" s="102">
        <f t="shared" si="5"/>
        <v>8.44</v>
      </c>
      <c r="Q69" s="99">
        <v>8.31</v>
      </c>
      <c r="R69" s="99">
        <f t="shared" si="6"/>
        <v>8.31</v>
      </c>
      <c r="S69" s="85">
        <v>1</v>
      </c>
      <c r="T69" s="85">
        <f t="shared" si="7"/>
        <v>1</v>
      </c>
      <c r="U69" s="85"/>
      <c r="V69" s="85"/>
      <c r="W69" s="85"/>
    </row>
    <row r="70" spans="1:20" ht="19.5" customHeight="1">
      <c r="A70" s="5" t="s">
        <v>70</v>
      </c>
      <c r="B70" s="19">
        <v>86</v>
      </c>
      <c r="C70" s="14"/>
      <c r="F70" s="9">
        <v>7.28</v>
      </c>
      <c r="P70" s="102">
        <f t="shared" si="5"/>
        <v>7.28</v>
      </c>
      <c r="R70" s="99" t="str">
        <f t="shared" si="6"/>
        <v> </v>
      </c>
      <c r="T70" s="85">
        <f t="shared" si="7"/>
        <v>1</v>
      </c>
    </row>
    <row r="71" spans="1:20" ht="19.5" customHeight="1">
      <c r="A71" s="5" t="s">
        <v>71</v>
      </c>
      <c r="B71" s="19">
        <v>88</v>
      </c>
      <c r="C71" s="14"/>
      <c r="F71" s="9">
        <v>7.37</v>
      </c>
      <c r="P71" s="102">
        <f t="shared" si="5"/>
        <v>7.37</v>
      </c>
      <c r="R71" s="99" t="str">
        <f t="shared" si="6"/>
        <v> </v>
      </c>
      <c r="T71" s="85">
        <f t="shared" si="7"/>
        <v>1</v>
      </c>
    </row>
    <row r="72" spans="1:23" s="74" customFormat="1" ht="19.5" customHeight="1">
      <c r="A72" s="66" t="s">
        <v>72</v>
      </c>
      <c r="B72" s="67">
        <v>106</v>
      </c>
      <c r="C72" s="68"/>
      <c r="D72" s="72"/>
      <c r="E72" s="73"/>
      <c r="F72" s="75">
        <v>7.89</v>
      </c>
      <c r="G72" s="73"/>
      <c r="H72" s="75">
        <v>7.93</v>
      </c>
      <c r="I72" s="73"/>
      <c r="J72" s="72"/>
      <c r="K72" s="73" t="s">
        <v>241</v>
      </c>
      <c r="L72" s="72"/>
      <c r="M72" s="73" t="s">
        <v>242</v>
      </c>
      <c r="N72" s="72"/>
      <c r="O72" s="73"/>
      <c r="P72" s="102">
        <f>+H72</f>
        <v>7.93</v>
      </c>
      <c r="Q72" s="99">
        <v>8.14</v>
      </c>
      <c r="R72" s="99">
        <f t="shared" si="6"/>
        <v>8.14</v>
      </c>
      <c r="S72" s="85">
        <v>1</v>
      </c>
      <c r="T72" s="85">
        <f t="shared" si="7"/>
        <v>1</v>
      </c>
      <c r="U72" s="85"/>
      <c r="V72" s="85"/>
      <c r="W72" s="85"/>
    </row>
    <row r="73" spans="1:20" ht="19.5" customHeight="1">
      <c r="A73" s="5" t="s">
        <v>73</v>
      </c>
      <c r="B73" s="19">
        <v>109</v>
      </c>
      <c r="C73" s="14"/>
      <c r="F73" s="9">
        <v>8.2</v>
      </c>
      <c r="H73" s="9">
        <v>8.2</v>
      </c>
      <c r="K73" s="13">
        <v>7.86</v>
      </c>
      <c r="P73" s="102">
        <f t="shared" si="5"/>
        <v>8.2</v>
      </c>
      <c r="Q73" s="99">
        <v>7.86</v>
      </c>
      <c r="R73" s="135">
        <f t="shared" si="6"/>
        <v>7.86</v>
      </c>
      <c r="T73" s="85">
        <f t="shared" si="7"/>
        <v>1</v>
      </c>
    </row>
    <row r="74" spans="1:20" ht="19.5" customHeight="1">
      <c r="A74" s="5" t="s">
        <v>74</v>
      </c>
      <c r="B74" s="19">
        <v>98</v>
      </c>
      <c r="C74" s="14"/>
      <c r="F74" s="9">
        <v>7.34</v>
      </c>
      <c r="P74" s="102">
        <f t="shared" si="5"/>
        <v>7.34</v>
      </c>
      <c r="R74" s="99" t="str">
        <f t="shared" si="6"/>
        <v> </v>
      </c>
      <c r="T74" s="85">
        <f t="shared" si="7"/>
        <v>1</v>
      </c>
    </row>
    <row r="75" spans="1:20" ht="19.5" customHeight="1">
      <c r="A75" s="5" t="s">
        <v>75</v>
      </c>
      <c r="B75" s="19">
        <v>114</v>
      </c>
      <c r="C75" s="14"/>
      <c r="F75" s="9">
        <v>7.44</v>
      </c>
      <c r="H75" s="9">
        <v>7.67</v>
      </c>
      <c r="P75" s="102">
        <f t="shared" si="5"/>
        <v>7.44</v>
      </c>
      <c r="R75" s="99" t="str">
        <f t="shared" si="6"/>
        <v> </v>
      </c>
      <c r="T75" s="85">
        <f t="shared" si="7"/>
        <v>1</v>
      </c>
    </row>
    <row r="76" spans="1:23" s="74" customFormat="1" ht="19.5" customHeight="1">
      <c r="A76" s="66" t="s">
        <v>76</v>
      </c>
      <c r="B76" s="67">
        <v>105</v>
      </c>
      <c r="C76" s="68"/>
      <c r="D76" s="72"/>
      <c r="E76" s="73"/>
      <c r="F76" s="75">
        <v>7.91</v>
      </c>
      <c r="G76" s="73"/>
      <c r="H76" s="72"/>
      <c r="I76" s="73">
        <v>7.42</v>
      </c>
      <c r="J76" s="72"/>
      <c r="K76" s="73" t="s">
        <v>243</v>
      </c>
      <c r="L76" s="72"/>
      <c r="M76" s="73"/>
      <c r="N76" s="72"/>
      <c r="O76" s="73"/>
      <c r="P76" s="102">
        <f t="shared" si="5"/>
        <v>7.91</v>
      </c>
      <c r="Q76" s="99">
        <v>7.88</v>
      </c>
      <c r="R76" s="99">
        <f t="shared" si="6"/>
        <v>7.88</v>
      </c>
      <c r="S76" s="85">
        <v>1</v>
      </c>
      <c r="T76" s="85">
        <f t="shared" si="7"/>
        <v>1</v>
      </c>
      <c r="U76" s="85"/>
      <c r="V76" s="85"/>
      <c r="W76" s="85"/>
    </row>
    <row r="77" spans="1:20" ht="19.5" customHeight="1">
      <c r="A77" s="5" t="s">
        <v>77</v>
      </c>
      <c r="B77" s="19">
        <v>103</v>
      </c>
      <c r="C77" s="14"/>
      <c r="F77" s="9">
        <v>7.3</v>
      </c>
      <c r="P77" s="102">
        <f t="shared" si="5"/>
        <v>7.3</v>
      </c>
      <c r="R77" s="99" t="str">
        <f t="shared" si="6"/>
        <v> </v>
      </c>
      <c r="T77" s="85">
        <f t="shared" si="7"/>
        <v>1</v>
      </c>
    </row>
    <row r="78" spans="1:20" ht="19.5" customHeight="1">
      <c r="A78" s="5" t="s">
        <v>78</v>
      </c>
      <c r="B78" s="19">
        <v>109</v>
      </c>
      <c r="C78" s="14"/>
      <c r="F78" s="9">
        <v>7.82</v>
      </c>
      <c r="H78" s="9">
        <v>7.71</v>
      </c>
      <c r="J78" s="9"/>
      <c r="P78" s="102">
        <f t="shared" si="5"/>
        <v>7.82</v>
      </c>
      <c r="R78" s="99" t="str">
        <f t="shared" si="6"/>
        <v> </v>
      </c>
      <c r="T78" s="85">
        <f t="shared" si="7"/>
        <v>1</v>
      </c>
    </row>
    <row r="79" spans="1:23" s="74" customFormat="1" ht="19.5" customHeight="1">
      <c r="A79" s="66" t="s">
        <v>79</v>
      </c>
      <c r="B79" s="67">
        <v>121</v>
      </c>
      <c r="C79" s="68"/>
      <c r="D79" s="72"/>
      <c r="E79" s="73"/>
      <c r="F79" s="75">
        <v>7.93</v>
      </c>
      <c r="G79" s="73"/>
      <c r="H79" s="75">
        <v>7.94</v>
      </c>
      <c r="I79" s="73"/>
      <c r="J79" s="72"/>
      <c r="K79" s="73">
        <v>8.12</v>
      </c>
      <c r="L79" s="72"/>
      <c r="M79" s="73"/>
      <c r="N79" s="72"/>
      <c r="O79" s="73" t="s">
        <v>244</v>
      </c>
      <c r="P79" s="102">
        <f>+H79</f>
        <v>7.94</v>
      </c>
      <c r="Q79" s="99">
        <v>8.66</v>
      </c>
      <c r="R79" s="99">
        <f t="shared" si="6"/>
        <v>8.66</v>
      </c>
      <c r="S79" s="85">
        <v>1</v>
      </c>
      <c r="T79" s="85">
        <f t="shared" si="7"/>
        <v>1</v>
      </c>
      <c r="U79" s="85"/>
      <c r="V79" s="85"/>
      <c r="W79" s="85"/>
    </row>
    <row r="80" spans="1:20" ht="19.5" customHeight="1">
      <c r="A80" s="5" t="s">
        <v>80</v>
      </c>
      <c r="B80" s="19">
        <v>102</v>
      </c>
      <c r="C80" s="14"/>
      <c r="F80" s="9">
        <v>7.56</v>
      </c>
      <c r="P80" s="102">
        <f t="shared" si="5"/>
        <v>7.56</v>
      </c>
      <c r="R80" s="99" t="str">
        <f t="shared" si="6"/>
        <v> </v>
      </c>
      <c r="T80" s="85">
        <f t="shared" si="7"/>
        <v>1</v>
      </c>
    </row>
    <row r="81" spans="1:20" ht="19.5" customHeight="1">
      <c r="A81" s="5" t="s">
        <v>81</v>
      </c>
      <c r="B81" s="19">
        <v>109</v>
      </c>
      <c r="C81" s="14"/>
      <c r="F81" s="9">
        <v>7.83</v>
      </c>
      <c r="H81" s="9">
        <v>7.69</v>
      </c>
      <c r="P81" s="102">
        <f t="shared" si="5"/>
        <v>7.83</v>
      </c>
      <c r="R81" s="99" t="str">
        <f t="shared" si="6"/>
        <v> </v>
      </c>
      <c r="T81" s="85">
        <f t="shared" si="7"/>
        <v>1</v>
      </c>
    </row>
    <row r="82" spans="1:20" ht="19.5" customHeight="1">
      <c r="A82" s="5" t="s">
        <v>82</v>
      </c>
      <c r="B82" s="19">
        <v>107</v>
      </c>
      <c r="C82" s="14"/>
      <c r="F82" s="9">
        <v>7.59</v>
      </c>
      <c r="P82" s="102">
        <f t="shared" si="5"/>
        <v>7.59</v>
      </c>
      <c r="R82" s="99" t="str">
        <f t="shared" si="6"/>
        <v> </v>
      </c>
      <c r="T82" s="85">
        <f t="shared" si="7"/>
        <v>1</v>
      </c>
    </row>
    <row r="83" spans="1:20" ht="19.5" customHeight="1">
      <c r="A83" s="5" t="s">
        <v>83</v>
      </c>
      <c r="B83" s="19">
        <v>96</v>
      </c>
      <c r="C83" s="14"/>
      <c r="F83" s="9">
        <v>7.46</v>
      </c>
      <c r="H83" s="9">
        <v>7.51</v>
      </c>
      <c r="P83" s="102">
        <f>+H83</f>
        <v>7.51</v>
      </c>
      <c r="R83" s="99" t="str">
        <f t="shared" si="6"/>
        <v> </v>
      </c>
      <c r="T83" s="85">
        <f t="shared" si="7"/>
        <v>1</v>
      </c>
    </row>
    <row r="84" spans="1:20" ht="19.5" customHeight="1">
      <c r="A84" s="5" t="s">
        <v>84</v>
      </c>
      <c r="B84" s="19">
        <v>109</v>
      </c>
      <c r="C84" s="14"/>
      <c r="F84" s="9">
        <v>8.12</v>
      </c>
      <c r="P84" s="102">
        <f t="shared" si="5"/>
        <v>8.12</v>
      </c>
      <c r="R84" s="99" t="str">
        <f t="shared" si="6"/>
        <v> </v>
      </c>
      <c r="T84" s="85">
        <f t="shared" si="7"/>
        <v>1</v>
      </c>
    </row>
    <row r="85" spans="1:20" ht="19.5" customHeight="1">
      <c r="A85" s="5" t="s">
        <v>85</v>
      </c>
      <c r="B85" s="19">
        <v>102</v>
      </c>
      <c r="C85" s="14"/>
      <c r="F85" s="9">
        <v>7.61</v>
      </c>
      <c r="P85" s="102">
        <f t="shared" si="5"/>
        <v>7.61</v>
      </c>
      <c r="R85" s="99" t="str">
        <f t="shared" si="6"/>
        <v> </v>
      </c>
      <c r="T85" s="85">
        <f t="shared" si="7"/>
        <v>1</v>
      </c>
    </row>
    <row r="86" spans="1:20" ht="19.5" customHeight="1">
      <c r="A86" s="5" t="s">
        <v>86</v>
      </c>
      <c r="B86" s="19">
        <v>108</v>
      </c>
      <c r="C86" s="14"/>
      <c r="F86" s="9">
        <v>8</v>
      </c>
      <c r="P86" s="102">
        <f t="shared" si="5"/>
        <v>8</v>
      </c>
      <c r="R86" s="99" t="str">
        <f t="shared" si="6"/>
        <v> </v>
      </c>
      <c r="T86" s="85">
        <f t="shared" si="7"/>
        <v>1</v>
      </c>
    </row>
    <row r="87" spans="1:20" ht="19.5" customHeight="1">
      <c r="A87" s="5" t="s">
        <v>51</v>
      </c>
      <c r="B87" s="19">
        <v>97</v>
      </c>
      <c r="C87" s="14"/>
      <c r="F87" s="9">
        <v>7.54</v>
      </c>
      <c r="P87" s="102">
        <f t="shared" si="5"/>
        <v>7.54</v>
      </c>
      <c r="R87" s="99" t="str">
        <f t="shared" si="6"/>
        <v> </v>
      </c>
      <c r="T87" s="85">
        <f t="shared" si="7"/>
        <v>1</v>
      </c>
    </row>
    <row r="88" spans="1:20" ht="19.5" customHeight="1">
      <c r="A88" s="5" t="s">
        <v>88</v>
      </c>
      <c r="B88" s="19">
        <v>90</v>
      </c>
      <c r="C88" s="14"/>
      <c r="F88" s="9">
        <v>7.72</v>
      </c>
      <c r="K88" s="13">
        <v>7.18</v>
      </c>
      <c r="M88" s="13" t="s">
        <v>245</v>
      </c>
      <c r="P88" s="102">
        <f t="shared" si="5"/>
        <v>7.72</v>
      </c>
      <c r="Q88" s="99">
        <v>7.51</v>
      </c>
      <c r="R88" s="99" t="str">
        <f t="shared" si="6"/>
        <v> </v>
      </c>
      <c r="T88" s="85">
        <f t="shared" si="7"/>
        <v>1</v>
      </c>
    </row>
    <row r="89" spans="1:23" s="82" customFormat="1" ht="19.5" customHeight="1" thickBot="1">
      <c r="A89" s="76" t="s">
        <v>89</v>
      </c>
      <c r="B89" s="77">
        <v>109</v>
      </c>
      <c r="C89" s="78"/>
      <c r="D89" s="81"/>
      <c r="E89" s="80"/>
      <c r="F89" s="79">
        <v>7.8</v>
      </c>
      <c r="G89" s="80"/>
      <c r="H89" s="81"/>
      <c r="I89" s="80"/>
      <c r="J89" s="81"/>
      <c r="K89" s="80">
        <v>7.86</v>
      </c>
      <c r="L89" s="81"/>
      <c r="M89" s="80" t="s">
        <v>246</v>
      </c>
      <c r="N89" s="81"/>
      <c r="O89" s="80"/>
      <c r="P89" s="102">
        <f t="shared" si="5"/>
        <v>7.8</v>
      </c>
      <c r="Q89" s="101">
        <v>8.04</v>
      </c>
      <c r="R89" s="99">
        <f t="shared" si="6"/>
        <v>8.04</v>
      </c>
      <c r="S89" s="87">
        <v>1</v>
      </c>
      <c r="T89" s="85">
        <f t="shared" si="7"/>
        <v>1</v>
      </c>
      <c r="U89" s="87"/>
      <c r="V89" s="87"/>
      <c r="W89" s="87"/>
    </row>
    <row r="90" spans="1:23" s="44" customFormat="1" ht="19.5" customHeight="1" thickTop="1">
      <c r="A90" s="51">
        <v>2006</v>
      </c>
      <c r="B90" s="39"/>
      <c r="C90" s="40"/>
      <c r="D90" s="43"/>
      <c r="E90" s="42"/>
      <c r="F90" s="41"/>
      <c r="G90" s="42"/>
      <c r="H90" s="43"/>
      <c r="I90" s="42"/>
      <c r="J90" s="43"/>
      <c r="K90" s="42"/>
      <c r="L90" s="43"/>
      <c r="M90" s="42"/>
      <c r="N90" s="43"/>
      <c r="O90" s="42"/>
      <c r="P90" s="106"/>
      <c r="Q90" s="107"/>
      <c r="R90" s="99" t="str">
        <f t="shared" si="6"/>
        <v> </v>
      </c>
      <c r="S90" s="90"/>
      <c r="T90" s="85" t="str">
        <f t="shared" si="7"/>
        <v> </v>
      </c>
      <c r="U90" s="90"/>
      <c r="V90" s="90"/>
      <c r="W90" s="90"/>
    </row>
    <row r="91" spans="1:23" s="2" customFormat="1" ht="19.5" customHeight="1">
      <c r="A91" s="6" t="s">
        <v>90</v>
      </c>
      <c r="B91" s="21">
        <v>110</v>
      </c>
      <c r="C91" s="16"/>
      <c r="D91" s="1"/>
      <c r="E91" s="12"/>
      <c r="F91" s="11"/>
      <c r="G91" s="12"/>
      <c r="H91" s="11">
        <v>7.83</v>
      </c>
      <c r="I91" s="12"/>
      <c r="J91" s="1"/>
      <c r="K91" s="12"/>
      <c r="L91" s="1"/>
      <c r="M91" s="12"/>
      <c r="N91" s="1"/>
      <c r="O91" s="12"/>
      <c r="P91" s="102">
        <f>+H91</f>
        <v>7.83</v>
      </c>
      <c r="Q91" s="103"/>
      <c r="R91" s="99" t="str">
        <f t="shared" si="6"/>
        <v> </v>
      </c>
      <c r="S91" s="88"/>
      <c r="T91" s="85">
        <f t="shared" si="7"/>
        <v>1</v>
      </c>
      <c r="U91" s="88"/>
      <c r="V91" s="88"/>
      <c r="W91" s="88"/>
    </row>
    <row r="92" spans="1:23" s="74" customFormat="1" ht="19.5" customHeight="1">
      <c r="A92" s="66" t="s">
        <v>91</v>
      </c>
      <c r="B92" s="67">
        <v>114</v>
      </c>
      <c r="C92" s="68"/>
      <c r="D92" s="72"/>
      <c r="E92" s="73"/>
      <c r="F92" s="72"/>
      <c r="G92" s="73"/>
      <c r="H92" s="75">
        <v>7.93</v>
      </c>
      <c r="I92" s="73"/>
      <c r="J92" s="72"/>
      <c r="K92" s="73"/>
      <c r="L92" s="72"/>
      <c r="M92" s="73" t="s">
        <v>247</v>
      </c>
      <c r="N92" s="72"/>
      <c r="O92" s="73" t="s">
        <v>248</v>
      </c>
      <c r="P92" s="102">
        <f aca="true" t="shared" si="8" ref="P92:P116">+H92</f>
        <v>7.93</v>
      </c>
      <c r="Q92" s="99">
        <v>8.4</v>
      </c>
      <c r="R92" s="99">
        <f t="shared" si="6"/>
        <v>8.4</v>
      </c>
      <c r="S92" s="85">
        <v>1</v>
      </c>
      <c r="T92" s="85">
        <f t="shared" si="7"/>
        <v>1</v>
      </c>
      <c r="U92" s="85"/>
      <c r="V92" s="85"/>
      <c r="W92" s="85"/>
    </row>
    <row r="93" spans="1:20" ht="19.5" customHeight="1">
      <c r="A93" s="5" t="s">
        <v>92</v>
      </c>
      <c r="B93" s="19">
        <v>106</v>
      </c>
      <c r="C93" s="14"/>
      <c r="H93" s="9">
        <v>7.74</v>
      </c>
      <c r="P93" s="102">
        <f t="shared" si="8"/>
        <v>7.74</v>
      </c>
      <c r="R93" s="99" t="str">
        <f t="shared" si="6"/>
        <v> </v>
      </c>
      <c r="T93" s="85">
        <f t="shared" si="7"/>
        <v>1</v>
      </c>
    </row>
    <row r="94" spans="1:20" ht="19.5" customHeight="1">
      <c r="A94" s="5" t="s">
        <v>93</v>
      </c>
      <c r="B94" s="19">
        <v>114</v>
      </c>
      <c r="C94" s="14"/>
      <c r="H94" s="9">
        <v>7.9</v>
      </c>
      <c r="J94" s="9">
        <v>8.01</v>
      </c>
      <c r="P94" s="102">
        <f>+J94</f>
        <v>8.01</v>
      </c>
      <c r="R94" s="99" t="str">
        <f t="shared" si="6"/>
        <v> </v>
      </c>
      <c r="T94" s="85">
        <f t="shared" si="7"/>
        <v>1</v>
      </c>
    </row>
    <row r="95" spans="1:20" ht="19.5" customHeight="1">
      <c r="A95" s="5" t="s">
        <v>94</v>
      </c>
      <c r="B95" s="19">
        <v>93</v>
      </c>
      <c r="C95" s="14"/>
      <c r="H95" s="9">
        <v>7.91</v>
      </c>
      <c r="P95" s="102">
        <f t="shared" si="8"/>
        <v>7.91</v>
      </c>
      <c r="R95" s="99" t="str">
        <f t="shared" si="6"/>
        <v> </v>
      </c>
      <c r="T95" s="85">
        <f t="shared" si="7"/>
        <v>1</v>
      </c>
    </row>
    <row r="96" spans="1:20" ht="19.5" customHeight="1">
      <c r="A96" s="5" t="s">
        <v>95</v>
      </c>
      <c r="B96" s="19">
        <v>106</v>
      </c>
      <c r="C96" s="14"/>
      <c r="H96" s="9">
        <v>7.93</v>
      </c>
      <c r="P96" s="102">
        <f t="shared" si="8"/>
        <v>7.93</v>
      </c>
      <c r="R96" s="99" t="str">
        <f t="shared" si="6"/>
        <v> </v>
      </c>
      <c r="T96" s="85">
        <f t="shared" si="7"/>
        <v>1</v>
      </c>
    </row>
    <row r="97" spans="1:20" ht="19.5" customHeight="1">
      <c r="A97" s="5" t="s">
        <v>96</v>
      </c>
      <c r="B97" s="19">
        <v>107</v>
      </c>
      <c r="C97" s="14"/>
      <c r="H97" s="9">
        <v>7.56</v>
      </c>
      <c r="P97" s="102">
        <f t="shared" si="8"/>
        <v>7.56</v>
      </c>
      <c r="R97" s="99" t="str">
        <f t="shared" si="6"/>
        <v> </v>
      </c>
      <c r="T97" s="85">
        <f t="shared" si="7"/>
        <v>1</v>
      </c>
    </row>
    <row r="98" spans="1:23" s="74" customFormat="1" ht="19.5" customHeight="1">
      <c r="A98" s="66" t="s">
        <v>97</v>
      </c>
      <c r="B98" s="67">
        <v>111</v>
      </c>
      <c r="C98" s="68"/>
      <c r="D98" s="72"/>
      <c r="E98" s="73"/>
      <c r="F98" s="72"/>
      <c r="G98" s="73"/>
      <c r="H98" s="75">
        <v>7.74</v>
      </c>
      <c r="I98" s="73"/>
      <c r="J98" s="72"/>
      <c r="K98" s="73">
        <v>7.53</v>
      </c>
      <c r="L98" s="72"/>
      <c r="M98" s="73">
        <v>7.91</v>
      </c>
      <c r="N98" s="72"/>
      <c r="O98" s="73">
        <v>7.92</v>
      </c>
      <c r="P98" s="102">
        <f t="shared" si="8"/>
        <v>7.74</v>
      </c>
      <c r="Q98" s="99">
        <f>+O98</f>
        <v>7.92</v>
      </c>
      <c r="R98" s="99">
        <f t="shared" si="6"/>
        <v>7.92</v>
      </c>
      <c r="S98" s="85">
        <v>1</v>
      </c>
      <c r="T98" s="85">
        <f t="shared" si="7"/>
        <v>1</v>
      </c>
      <c r="U98" s="85"/>
      <c r="V98" s="85"/>
      <c r="W98" s="85"/>
    </row>
    <row r="99" spans="1:20" ht="19.5" customHeight="1">
      <c r="A99" s="5" t="s">
        <v>98</v>
      </c>
      <c r="B99" s="19">
        <v>111</v>
      </c>
      <c r="C99" s="14"/>
      <c r="H99" s="9">
        <v>7.68</v>
      </c>
      <c r="P99" s="102">
        <f t="shared" si="8"/>
        <v>7.68</v>
      </c>
      <c r="R99" s="99" t="str">
        <f t="shared" si="6"/>
        <v> </v>
      </c>
      <c r="T99" s="85">
        <f t="shared" si="7"/>
        <v>1</v>
      </c>
    </row>
    <row r="100" spans="1:20" ht="19.5" customHeight="1">
      <c r="A100" s="5" t="s">
        <v>99</v>
      </c>
      <c r="B100" s="19">
        <v>114</v>
      </c>
      <c r="C100" s="14"/>
      <c r="H100" s="9">
        <v>7.87</v>
      </c>
      <c r="P100" s="102">
        <f t="shared" si="8"/>
        <v>7.87</v>
      </c>
      <c r="R100" s="99" t="str">
        <f t="shared" si="6"/>
        <v> </v>
      </c>
      <c r="T100" s="85">
        <f t="shared" si="7"/>
        <v>1</v>
      </c>
    </row>
    <row r="101" spans="1:20" ht="19.5" customHeight="1">
      <c r="A101" s="5" t="s">
        <v>100</v>
      </c>
      <c r="B101" s="19">
        <v>107</v>
      </c>
      <c r="C101" s="14"/>
      <c r="H101" s="9">
        <v>7.46</v>
      </c>
      <c r="J101" s="9">
        <v>7.36</v>
      </c>
      <c r="P101" s="102">
        <f t="shared" si="8"/>
        <v>7.46</v>
      </c>
      <c r="R101" s="99" t="str">
        <f t="shared" si="6"/>
        <v> </v>
      </c>
      <c r="T101" s="85">
        <f t="shared" si="7"/>
        <v>1</v>
      </c>
    </row>
    <row r="102" spans="1:20" ht="19.5" customHeight="1">
      <c r="A102" s="5" t="s">
        <v>101</v>
      </c>
      <c r="B102" s="19">
        <v>112</v>
      </c>
      <c r="C102" s="14"/>
      <c r="H102" s="9">
        <v>7.67</v>
      </c>
      <c r="J102" s="9">
        <v>8</v>
      </c>
      <c r="P102" s="102">
        <f>+J102</f>
        <v>8</v>
      </c>
      <c r="R102" s="99" t="str">
        <f t="shared" si="6"/>
        <v> </v>
      </c>
      <c r="T102" s="85">
        <f t="shared" si="7"/>
        <v>1</v>
      </c>
    </row>
    <row r="103" spans="1:20" ht="19.5" customHeight="1">
      <c r="A103" s="5" t="s">
        <v>102</v>
      </c>
      <c r="B103" s="19">
        <v>103</v>
      </c>
      <c r="C103" s="14"/>
      <c r="H103" s="9">
        <v>7.97</v>
      </c>
      <c r="P103" s="102">
        <f t="shared" si="8"/>
        <v>7.97</v>
      </c>
      <c r="R103" s="99" t="str">
        <f t="shared" si="6"/>
        <v> </v>
      </c>
      <c r="T103" s="85">
        <f t="shared" si="7"/>
        <v>1</v>
      </c>
    </row>
    <row r="104" spans="1:20" ht="19.5" customHeight="1">
      <c r="A104" s="5" t="s">
        <v>103</v>
      </c>
      <c r="B104" s="19">
        <v>115</v>
      </c>
      <c r="C104" s="14"/>
      <c r="H104" s="9">
        <v>7.84</v>
      </c>
      <c r="J104" s="9"/>
      <c r="P104" s="102">
        <f t="shared" si="8"/>
        <v>7.84</v>
      </c>
      <c r="R104" s="99" t="str">
        <f t="shared" si="6"/>
        <v> </v>
      </c>
      <c r="T104" s="85">
        <f t="shared" si="7"/>
        <v>1</v>
      </c>
    </row>
    <row r="105" spans="1:20" ht="19.5" customHeight="1">
      <c r="A105" s="5" t="s">
        <v>104</v>
      </c>
      <c r="B105" s="19">
        <v>117</v>
      </c>
      <c r="C105" s="14"/>
      <c r="H105" s="9">
        <v>7.68</v>
      </c>
      <c r="P105" s="102">
        <f t="shared" si="8"/>
        <v>7.68</v>
      </c>
      <c r="R105" s="99" t="str">
        <f t="shared" si="6"/>
        <v> </v>
      </c>
      <c r="T105" s="85">
        <f t="shared" si="7"/>
        <v>1</v>
      </c>
    </row>
    <row r="106" spans="1:20" ht="19.5" customHeight="1">
      <c r="A106" s="5" t="s">
        <v>105</v>
      </c>
      <c r="B106" s="19">
        <v>111</v>
      </c>
      <c r="C106" s="14"/>
      <c r="H106" s="9">
        <v>7.72</v>
      </c>
      <c r="P106" s="102">
        <f t="shared" si="8"/>
        <v>7.72</v>
      </c>
      <c r="R106" s="99" t="str">
        <f t="shared" si="6"/>
        <v> </v>
      </c>
      <c r="T106" s="85">
        <f t="shared" si="7"/>
        <v>1</v>
      </c>
    </row>
    <row r="107" spans="1:20" ht="19.5" customHeight="1">
      <c r="A107" s="5" t="s">
        <v>106</v>
      </c>
      <c r="B107" s="19">
        <v>108</v>
      </c>
      <c r="C107" s="14"/>
      <c r="H107" s="9">
        <v>7.65</v>
      </c>
      <c r="P107" s="102">
        <f t="shared" si="8"/>
        <v>7.65</v>
      </c>
      <c r="R107" s="99" t="str">
        <f t="shared" si="6"/>
        <v> </v>
      </c>
      <c r="T107" s="85">
        <f t="shared" si="7"/>
        <v>1</v>
      </c>
    </row>
    <row r="108" spans="1:20" ht="19.5" customHeight="1">
      <c r="A108" s="5" t="s">
        <v>107</v>
      </c>
      <c r="B108" s="19">
        <v>100</v>
      </c>
      <c r="C108" s="14"/>
      <c r="H108" s="9">
        <v>7.78</v>
      </c>
      <c r="P108" s="102">
        <f t="shared" si="8"/>
        <v>7.78</v>
      </c>
      <c r="R108" s="99" t="str">
        <f t="shared" si="6"/>
        <v> </v>
      </c>
      <c r="T108" s="85">
        <f t="shared" si="7"/>
        <v>1</v>
      </c>
    </row>
    <row r="109" spans="1:23" s="74" customFormat="1" ht="19.5" customHeight="1">
      <c r="A109" s="66" t="s">
        <v>108</v>
      </c>
      <c r="B109" s="67">
        <v>105</v>
      </c>
      <c r="C109" s="68"/>
      <c r="D109" s="72"/>
      <c r="E109" s="73"/>
      <c r="F109" s="72"/>
      <c r="G109" s="73"/>
      <c r="H109" s="75">
        <v>8</v>
      </c>
      <c r="I109" s="73"/>
      <c r="J109" s="72"/>
      <c r="K109" s="73"/>
      <c r="L109" s="72"/>
      <c r="M109" s="73">
        <v>8.07</v>
      </c>
      <c r="N109" s="72"/>
      <c r="O109" s="73"/>
      <c r="P109" s="102">
        <f t="shared" si="8"/>
        <v>8</v>
      </c>
      <c r="Q109" s="99">
        <f>+M109</f>
        <v>8.07</v>
      </c>
      <c r="R109" s="99">
        <f t="shared" si="6"/>
        <v>8.07</v>
      </c>
      <c r="S109" s="85">
        <v>1</v>
      </c>
      <c r="T109" s="85">
        <f t="shared" si="7"/>
        <v>1</v>
      </c>
      <c r="U109" s="85"/>
      <c r="V109" s="85"/>
      <c r="W109" s="85"/>
    </row>
    <row r="110" spans="1:20" ht="19.5" customHeight="1">
      <c r="A110" s="5" t="s">
        <v>109</v>
      </c>
      <c r="B110" s="19">
        <v>102</v>
      </c>
      <c r="C110" s="14"/>
      <c r="H110" s="9">
        <v>7.72</v>
      </c>
      <c r="P110" s="102">
        <f t="shared" si="8"/>
        <v>7.72</v>
      </c>
      <c r="R110" s="99" t="str">
        <f t="shared" si="6"/>
        <v> </v>
      </c>
      <c r="T110" s="85">
        <f t="shared" si="7"/>
        <v>1</v>
      </c>
    </row>
    <row r="111" spans="1:20" ht="19.5" customHeight="1">
      <c r="A111" s="5" t="s">
        <v>110</v>
      </c>
      <c r="B111" s="19">
        <v>104</v>
      </c>
      <c r="C111" s="14"/>
      <c r="H111" s="9">
        <v>7.83</v>
      </c>
      <c r="K111" s="13" t="s">
        <v>249</v>
      </c>
      <c r="P111" s="102">
        <f t="shared" si="8"/>
        <v>7.83</v>
      </c>
      <c r="Q111" s="99">
        <v>7.53</v>
      </c>
      <c r="R111" s="99" t="str">
        <f t="shared" si="6"/>
        <v> </v>
      </c>
      <c r="T111" s="85">
        <f t="shared" si="7"/>
        <v>1</v>
      </c>
    </row>
    <row r="112" spans="1:20" ht="19.5" customHeight="1">
      <c r="A112" s="5" t="s">
        <v>111</v>
      </c>
      <c r="B112" s="19">
        <v>108</v>
      </c>
      <c r="C112" s="14"/>
      <c r="H112" s="9">
        <v>8.16</v>
      </c>
      <c r="P112" s="102">
        <f t="shared" si="8"/>
        <v>8.16</v>
      </c>
      <c r="R112" s="99" t="str">
        <f t="shared" si="6"/>
        <v> </v>
      </c>
      <c r="T112" s="85">
        <f t="shared" si="7"/>
        <v>1</v>
      </c>
    </row>
    <row r="113" spans="1:23" s="74" customFormat="1" ht="19.5" customHeight="1">
      <c r="A113" s="66" t="s">
        <v>112</v>
      </c>
      <c r="B113" s="67">
        <v>102</v>
      </c>
      <c r="C113" s="68"/>
      <c r="D113" s="72"/>
      <c r="E113" s="73"/>
      <c r="F113" s="72"/>
      <c r="G113" s="73"/>
      <c r="H113" s="75">
        <v>7.94</v>
      </c>
      <c r="I113" s="73"/>
      <c r="J113" s="72"/>
      <c r="K113" s="73"/>
      <c r="L113" s="72"/>
      <c r="M113" s="73" t="s">
        <v>250</v>
      </c>
      <c r="N113" s="72"/>
      <c r="O113" s="73"/>
      <c r="P113" s="102">
        <f t="shared" si="8"/>
        <v>7.94</v>
      </c>
      <c r="Q113" s="99">
        <v>7.88</v>
      </c>
      <c r="R113" s="99">
        <f t="shared" si="6"/>
        <v>7.88</v>
      </c>
      <c r="S113" s="85">
        <v>1</v>
      </c>
      <c r="T113" s="85">
        <f t="shared" si="7"/>
        <v>1</v>
      </c>
      <c r="U113" s="85"/>
      <c r="V113" s="85"/>
      <c r="W113" s="85"/>
    </row>
    <row r="114" spans="1:20" ht="19.5" customHeight="1">
      <c r="A114" s="5" t="s">
        <v>113</v>
      </c>
      <c r="B114" s="19">
        <v>111</v>
      </c>
      <c r="C114" s="14"/>
      <c r="H114" s="9">
        <v>7.64</v>
      </c>
      <c r="P114" s="102">
        <f t="shared" si="8"/>
        <v>7.64</v>
      </c>
      <c r="R114" s="99" t="str">
        <f t="shared" si="6"/>
        <v> </v>
      </c>
      <c r="T114" s="85">
        <f t="shared" si="7"/>
        <v>1</v>
      </c>
    </row>
    <row r="115" spans="1:20" ht="19.5" customHeight="1">
      <c r="A115" s="5" t="s">
        <v>114</v>
      </c>
      <c r="B115" s="19">
        <v>109</v>
      </c>
      <c r="C115" s="14"/>
      <c r="H115" s="9">
        <v>7.8</v>
      </c>
      <c r="P115" s="102">
        <f t="shared" si="8"/>
        <v>7.8</v>
      </c>
      <c r="R115" s="99" t="str">
        <f t="shared" si="6"/>
        <v> </v>
      </c>
      <c r="T115" s="85">
        <f t="shared" si="7"/>
        <v>1</v>
      </c>
    </row>
    <row r="116" spans="1:23" s="55" customFormat="1" ht="19.5" customHeight="1" thickBot="1">
      <c r="A116" s="52" t="s">
        <v>115</v>
      </c>
      <c r="B116" s="20">
        <v>100</v>
      </c>
      <c r="C116" s="15"/>
      <c r="D116" s="53"/>
      <c r="E116" s="54"/>
      <c r="F116" s="53"/>
      <c r="G116" s="54"/>
      <c r="H116" s="30">
        <v>7.49</v>
      </c>
      <c r="I116" s="54"/>
      <c r="J116" s="53"/>
      <c r="K116" s="54"/>
      <c r="L116" s="53"/>
      <c r="M116" s="54"/>
      <c r="N116" s="53"/>
      <c r="O116" s="54"/>
      <c r="P116" s="102">
        <f t="shared" si="8"/>
        <v>7.49</v>
      </c>
      <c r="Q116" s="108"/>
      <c r="R116" s="99" t="str">
        <f t="shared" si="6"/>
        <v> </v>
      </c>
      <c r="S116" s="91"/>
      <c r="T116" s="85">
        <f t="shared" si="7"/>
        <v>1</v>
      </c>
      <c r="U116" s="91"/>
      <c r="V116" s="91"/>
      <c r="W116" s="91"/>
    </row>
    <row r="117" spans="1:23" s="2" customFormat="1" ht="19.5" customHeight="1" thickTop="1">
      <c r="A117" s="31">
        <v>2007</v>
      </c>
      <c r="B117" s="21"/>
      <c r="C117" s="16"/>
      <c r="D117" s="1"/>
      <c r="E117" s="12"/>
      <c r="F117" s="1"/>
      <c r="G117" s="12"/>
      <c r="H117" s="11"/>
      <c r="I117" s="12"/>
      <c r="J117" s="11"/>
      <c r="K117" s="12"/>
      <c r="L117" s="1"/>
      <c r="M117" s="12"/>
      <c r="N117" s="1"/>
      <c r="O117" s="12"/>
      <c r="P117" s="102"/>
      <c r="Q117" s="103"/>
      <c r="R117" s="99" t="str">
        <f t="shared" si="6"/>
        <v> </v>
      </c>
      <c r="S117" s="88"/>
      <c r="T117" s="85" t="str">
        <f t="shared" si="7"/>
        <v> </v>
      </c>
      <c r="U117" s="88"/>
      <c r="V117" s="88"/>
      <c r="W117" s="88"/>
    </row>
    <row r="118" spans="1:23" s="2" customFormat="1" ht="19.5" customHeight="1">
      <c r="A118" s="6" t="s">
        <v>118</v>
      </c>
      <c r="B118" s="21">
        <v>108</v>
      </c>
      <c r="C118" s="16"/>
      <c r="D118" s="1"/>
      <c r="E118" s="12"/>
      <c r="F118" s="1"/>
      <c r="G118" s="12"/>
      <c r="H118" s="11"/>
      <c r="I118" s="12"/>
      <c r="J118" s="11">
        <v>7.39</v>
      </c>
      <c r="K118" s="12"/>
      <c r="L118" s="1"/>
      <c r="M118" s="12"/>
      <c r="N118" s="1"/>
      <c r="O118" s="12"/>
      <c r="P118" s="102">
        <f>+J118</f>
        <v>7.39</v>
      </c>
      <c r="Q118" s="103"/>
      <c r="R118" s="99" t="str">
        <f t="shared" si="6"/>
        <v> </v>
      </c>
      <c r="S118" s="88"/>
      <c r="T118" s="85">
        <f t="shared" si="7"/>
        <v>1</v>
      </c>
      <c r="U118" s="88"/>
      <c r="V118" s="88"/>
      <c r="W118" s="88"/>
    </row>
    <row r="119" spans="1:20" ht="19.5" customHeight="1">
      <c r="A119" s="5" t="s">
        <v>119</v>
      </c>
      <c r="B119" s="19">
        <v>101</v>
      </c>
      <c r="C119" s="14"/>
      <c r="H119" s="9"/>
      <c r="J119" s="9">
        <v>7.88</v>
      </c>
      <c r="L119" s="9">
        <v>7.73</v>
      </c>
      <c r="P119" s="102">
        <f aca="true" t="shared" si="9" ref="P119:P152">+J119</f>
        <v>7.88</v>
      </c>
      <c r="R119" s="99" t="str">
        <f t="shared" si="6"/>
        <v> </v>
      </c>
      <c r="T119" s="85">
        <f t="shared" si="7"/>
        <v>1</v>
      </c>
    </row>
    <row r="120" spans="1:20" ht="19.5" customHeight="1">
      <c r="A120" s="5" t="s">
        <v>120</v>
      </c>
      <c r="B120" s="19">
        <v>109</v>
      </c>
      <c r="C120" s="14"/>
      <c r="H120" s="9"/>
      <c r="J120" s="9">
        <v>7.56</v>
      </c>
      <c r="P120" s="102">
        <f t="shared" si="9"/>
        <v>7.56</v>
      </c>
      <c r="R120" s="99" t="str">
        <f t="shared" si="6"/>
        <v> </v>
      </c>
      <c r="T120" s="85">
        <f t="shared" si="7"/>
        <v>1</v>
      </c>
    </row>
    <row r="121" spans="1:20" ht="19.5" customHeight="1">
      <c r="A121" s="5" t="s">
        <v>121</v>
      </c>
      <c r="B121" s="19">
        <v>103</v>
      </c>
      <c r="C121" s="14"/>
      <c r="H121" s="9"/>
      <c r="J121" s="9">
        <v>8.22</v>
      </c>
      <c r="P121" s="102">
        <f t="shared" si="9"/>
        <v>8.22</v>
      </c>
      <c r="R121" s="99" t="str">
        <f t="shared" si="6"/>
        <v> </v>
      </c>
      <c r="T121" s="85">
        <f t="shared" si="7"/>
        <v>1</v>
      </c>
    </row>
    <row r="122" spans="1:20" ht="19.5" customHeight="1">
      <c r="A122" s="5" t="s">
        <v>122</v>
      </c>
      <c r="B122" s="19">
        <v>102</v>
      </c>
      <c r="C122" s="14"/>
      <c r="H122" s="9"/>
      <c r="J122" s="9">
        <v>7.89</v>
      </c>
      <c r="P122" s="102">
        <f t="shared" si="9"/>
        <v>7.89</v>
      </c>
      <c r="R122" s="99" t="str">
        <f t="shared" si="6"/>
        <v> </v>
      </c>
      <c r="T122" s="85">
        <f t="shared" si="7"/>
        <v>1</v>
      </c>
    </row>
    <row r="123" spans="1:23" s="74" customFormat="1" ht="19.5" customHeight="1">
      <c r="A123" s="66" t="s">
        <v>123</v>
      </c>
      <c r="B123" s="67">
        <v>120</v>
      </c>
      <c r="C123" s="68"/>
      <c r="D123" s="72"/>
      <c r="E123" s="73"/>
      <c r="F123" s="72"/>
      <c r="G123" s="73"/>
      <c r="H123" s="75"/>
      <c r="I123" s="73"/>
      <c r="J123" s="75">
        <v>7.67</v>
      </c>
      <c r="K123" s="73"/>
      <c r="L123" s="72"/>
      <c r="M123" s="73"/>
      <c r="N123" s="72"/>
      <c r="O123" s="73" t="s">
        <v>251</v>
      </c>
      <c r="P123" s="102">
        <f t="shared" si="9"/>
        <v>7.67</v>
      </c>
      <c r="Q123" s="99">
        <v>8.02</v>
      </c>
      <c r="R123" s="99">
        <f t="shared" si="6"/>
        <v>8.02</v>
      </c>
      <c r="S123" s="85">
        <v>1</v>
      </c>
      <c r="T123" s="85">
        <f t="shared" si="7"/>
        <v>1</v>
      </c>
      <c r="U123" s="85"/>
      <c r="V123" s="85"/>
      <c r="W123" s="85"/>
    </row>
    <row r="124" spans="1:20" ht="19.5" customHeight="1">
      <c r="A124" s="5" t="s">
        <v>124</v>
      </c>
      <c r="B124" s="19">
        <v>115</v>
      </c>
      <c r="C124" s="14"/>
      <c r="H124" s="9"/>
      <c r="J124" s="9">
        <v>7.65</v>
      </c>
      <c r="P124" s="102">
        <f t="shared" si="9"/>
        <v>7.65</v>
      </c>
      <c r="R124" s="99" t="str">
        <f t="shared" si="6"/>
        <v> </v>
      </c>
      <c r="T124" s="85">
        <f t="shared" si="7"/>
        <v>1</v>
      </c>
    </row>
    <row r="125" spans="1:23" s="74" customFormat="1" ht="19.5" customHeight="1">
      <c r="A125" s="66" t="s">
        <v>125</v>
      </c>
      <c r="B125" s="67">
        <v>108</v>
      </c>
      <c r="C125" s="68"/>
      <c r="D125" s="72"/>
      <c r="E125" s="73"/>
      <c r="F125" s="72"/>
      <c r="G125" s="73"/>
      <c r="H125" s="75"/>
      <c r="I125" s="73"/>
      <c r="J125" s="75">
        <v>8</v>
      </c>
      <c r="K125" s="73"/>
      <c r="L125" s="72"/>
      <c r="M125" s="73">
        <v>8.04</v>
      </c>
      <c r="N125" s="72"/>
      <c r="O125" s="73" t="s">
        <v>252</v>
      </c>
      <c r="P125" s="102">
        <f t="shared" si="9"/>
        <v>8</v>
      </c>
      <c r="Q125" s="99">
        <v>8.2</v>
      </c>
      <c r="R125" s="99">
        <f t="shared" si="6"/>
        <v>8.2</v>
      </c>
      <c r="S125" s="85">
        <v>1</v>
      </c>
      <c r="T125" s="85">
        <f t="shared" si="7"/>
        <v>1</v>
      </c>
      <c r="U125" s="85"/>
      <c r="V125" s="85"/>
      <c r="W125" s="85"/>
    </row>
    <row r="126" spans="1:20" ht="19.5" customHeight="1">
      <c r="A126" s="5" t="s">
        <v>126</v>
      </c>
      <c r="B126" s="19">
        <v>115</v>
      </c>
      <c r="C126" s="14"/>
      <c r="J126" s="9">
        <v>7.69</v>
      </c>
      <c r="L126" s="9">
        <v>7.67</v>
      </c>
      <c r="P126" s="102">
        <f t="shared" si="9"/>
        <v>7.69</v>
      </c>
      <c r="R126" s="99" t="str">
        <f t="shared" si="6"/>
        <v> </v>
      </c>
      <c r="T126" s="85">
        <f t="shared" si="7"/>
        <v>1</v>
      </c>
    </row>
    <row r="127" spans="1:20" ht="19.5" customHeight="1">
      <c r="A127" s="5" t="s">
        <v>127</v>
      </c>
      <c r="B127" s="19">
        <v>105</v>
      </c>
      <c r="C127" s="14"/>
      <c r="J127" s="9">
        <v>7.52</v>
      </c>
      <c r="L127" s="9">
        <v>7.5</v>
      </c>
      <c r="P127" s="102">
        <f t="shared" si="9"/>
        <v>7.52</v>
      </c>
      <c r="R127" s="99" t="str">
        <f t="shared" si="6"/>
        <v> </v>
      </c>
      <c r="T127" s="85">
        <f t="shared" si="7"/>
        <v>1</v>
      </c>
    </row>
    <row r="128" spans="1:20" ht="19.5" customHeight="1">
      <c r="A128" s="5" t="s">
        <v>128</v>
      </c>
      <c r="B128" s="19">
        <v>105</v>
      </c>
      <c r="C128" s="14"/>
      <c r="J128" s="9">
        <v>8</v>
      </c>
      <c r="L128" s="9">
        <v>8.29</v>
      </c>
      <c r="O128" s="13" t="s">
        <v>253</v>
      </c>
      <c r="P128" s="102">
        <f t="shared" si="9"/>
        <v>8</v>
      </c>
      <c r="Q128" s="99">
        <v>7.73</v>
      </c>
      <c r="R128" s="99" t="str">
        <f t="shared" si="6"/>
        <v> </v>
      </c>
      <c r="T128" s="85">
        <f t="shared" si="7"/>
        <v>1</v>
      </c>
    </row>
    <row r="129" spans="1:20" ht="19.5" customHeight="1">
      <c r="A129" s="5" t="s">
        <v>129</v>
      </c>
      <c r="B129" s="19">
        <v>99</v>
      </c>
      <c r="C129" s="14"/>
      <c r="J129" s="9">
        <v>7.78</v>
      </c>
      <c r="P129" s="102">
        <f t="shared" si="9"/>
        <v>7.78</v>
      </c>
      <c r="R129" s="99" t="str">
        <f t="shared" si="6"/>
        <v> </v>
      </c>
      <c r="T129" s="85">
        <f t="shared" si="7"/>
        <v>1</v>
      </c>
    </row>
    <row r="130" spans="1:20" ht="19.5" customHeight="1">
      <c r="A130" s="5"/>
      <c r="B130" s="19"/>
      <c r="C130" s="14"/>
      <c r="J130" s="9"/>
      <c r="P130" s="102"/>
      <c r="R130" s="99" t="str">
        <f t="shared" si="6"/>
        <v> </v>
      </c>
      <c r="T130" s="85" t="str">
        <f t="shared" si="7"/>
        <v> </v>
      </c>
    </row>
    <row r="131" spans="1:20" ht="19.5" customHeight="1">
      <c r="A131" s="5" t="s">
        <v>131</v>
      </c>
      <c r="B131" s="19">
        <v>113</v>
      </c>
      <c r="C131" s="14"/>
      <c r="J131" s="9">
        <v>7.89</v>
      </c>
      <c r="L131" s="9">
        <v>7.63</v>
      </c>
      <c r="P131" s="102">
        <f t="shared" si="9"/>
        <v>7.89</v>
      </c>
      <c r="R131" s="99" t="str">
        <f t="shared" si="6"/>
        <v> </v>
      </c>
      <c r="T131" s="85">
        <f t="shared" si="7"/>
        <v>1</v>
      </c>
    </row>
    <row r="132" spans="1:20" ht="19.5" customHeight="1">
      <c r="A132" s="5" t="s">
        <v>132</v>
      </c>
      <c r="B132" s="19">
        <v>110</v>
      </c>
      <c r="C132" s="14"/>
      <c r="J132" s="9">
        <v>7.36</v>
      </c>
      <c r="P132" s="102">
        <f t="shared" si="9"/>
        <v>7.36</v>
      </c>
      <c r="R132" s="99" t="str">
        <f aca="true" t="shared" si="10" ref="R132:R192">IF(Q132&gt;7.749,Q132," ")</f>
        <v> </v>
      </c>
      <c r="T132" s="85">
        <f aca="true" t="shared" si="11" ref="T132:T195">IF(P132&gt;5,1," ")</f>
        <v>1</v>
      </c>
    </row>
    <row r="133" spans="1:23" s="74" customFormat="1" ht="19.5" customHeight="1">
      <c r="A133" s="66" t="s">
        <v>133</v>
      </c>
      <c r="B133" s="67">
        <v>111</v>
      </c>
      <c r="C133" s="68"/>
      <c r="D133" s="72"/>
      <c r="E133" s="73"/>
      <c r="F133" s="72"/>
      <c r="G133" s="73"/>
      <c r="H133" s="72"/>
      <c r="I133" s="73"/>
      <c r="J133" s="75">
        <v>8.16</v>
      </c>
      <c r="K133" s="73"/>
      <c r="L133" s="72"/>
      <c r="M133" s="73" t="s">
        <v>254</v>
      </c>
      <c r="N133" s="72"/>
      <c r="O133" s="73" t="s">
        <v>255</v>
      </c>
      <c r="P133" s="102">
        <f t="shared" si="9"/>
        <v>8.16</v>
      </c>
      <c r="Q133" s="99">
        <v>7.81</v>
      </c>
      <c r="R133" s="99">
        <f t="shared" si="10"/>
        <v>7.81</v>
      </c>
      <c r="S133" s="85">
        <v>1</v>
      </c>
      <c r="T133" s="85">
        <f t="shared" si="11"/>
        <v>1</v>
      </c>
      <c r="U133" s="85"/>
      <c r="V133" s="85"/>
      <c r="W133" s="85"/>
    </row>
    <row r="134" spans="1:23" s="74" customFormat="1" ht="19.5" customHeight="1">
      <c r="A134" s="66" t="s">
        <v>134</v>
      </c>
      <c r="B134" s="67">
        <v>128</v>
      </c>
      <c r="C134" s="68"/>
      <c r="D134" s="72"/>
      <c r="E134" s="73"/>
      <c r="F134" s="72"/>
      <c r="G134" s="73"/>
      <c r="H134" s="72"/>
      <c r="I134" s="73"/>
      <c r="J134" s="75">
        <v>7.93</v>
      </c>
      <c r="K134" s="73"/>
      <c r="L134" s="72"/>
      <c r="M134" s="73">
        <v>8.27</v>
      </c>
      <c r="N134" s="72"/>
      <c r="O134" s="73" t="s">
        <v>256</v>
      </c>
      <c r="P134" s="102">
        <f t="shared" si="9"/>
        <v>7.93</v>
      </c>
      <c r="Q134" s="99">
        <v>8.63</v>
      </c>
      <c r="R134" s="99">
        <f t="shared" si="10"/>
        <v>8.63</v>
      </c>
      <c r="S134" s="85">
        <v>1</v>
      </c>
      <c r="T134" s="85">
        <f t="shared" si="11"/>
        <v>1</v>
      </c>
      <c r="U134" s="85"/>
      <c r="V134" s="85"/>
      <c r="W134" s="85"/>
    </row>
    <row r="135" spans="1:20" ht="19.5" customHeight="1">
      <c r="A135" s="5" t="s">
        <v>135</v>
      </c>
      <c r="B135" s="19">
        <v>107</v>
      </c>
      <c r="C135" s="14"/>
      <c r="J135" s="9">
        <v>7.58</v>
      </c>
      <c r="P135" s="102">
        <f t="shared" si="9"/>
        <v>7.58</v>
      </c>
      <c r="R135" s="99" t="str">
        <f t="shared" si="10"/>
        <v> </v>
      </c>
      <c r="T135" s="85">
        <f t="shared" si="11"/>
        <v>1</v>
      </c>
    </row>
    <row r="136" spans="1:20" ht="19.5" customHeight="1">
      <c r="A136" s="5" t="s">
        <v>136</v>
      </c>
      <c r="B136" s="19">
        <v>102</v>
      </c>
      <c r="C136" s="14"/>
      <c r="J136" s="9">
        <v>7.58</v>
      </c>
      <c r="P136" s="102">
        <f t="shared" si="9"/>
        <v>7.58</v>
      </c>
      <c r="R136" s="99" t="str">
        <f t="shared" si="10"/>
        <v> </v>
      </c>
      <c r="T136" s="85">
        <f t="shared" si="11"/>
        <v>1</v>
      </c>
    </row>
    <row r="137" spans="1:20" ht="19.5" customHeight="1">
      <c r="A137" s="5" t="s">
        <v>137</v>
      </c>
      <c r="B137" s="19">
        <v>105</v>
      </c>
      <c r="C137" s="14"/>
      <c r="J137" s="9">
        <v>7.43</v>
      </c>
      <c r="P137" s="102">
        <f t="shared" si="9"/>
        <v>7.43</v>
      </c>
      <c r="R137" s="99" t="str">
        <f t="shared" si="10"/>
        <v> </v>
      </c>
      <c r="T137" s="85">
        <f t="shared" si="11"/>
        <v>1</v>
      </c>
    </row>
    <row r="138" spans="1:20" ht="19.5" customHeight="1">
      <c r="A138" s="5" t="s">
        <v>138</v>
      </c>
      <c r="B138" s="19">
        <v>110</v>
      </c>
      <c r="C138" s="14"/>
      <c r="J138" s="9">
        <v>7.72</v>
      </c>
      <c r="P138" s="102">
        <f t="shared" si="9"/>
        <v>7.72</v>
      </c>
      <c r="R138" s="99" t="str">
        <f t="shared" si="10"/>
        <v> </v>
      </c>
      <c r="T138" s="85">
        <f t="shared" si="11"/>
        <v>1</v>
      </c>
    </row>
    <row r="139" spans="1:20" ht="19.5" customHeight="1">
      <c r="A139" s="5" t="s">
        <v>130</v>
      </c>
      <c r="B139" s="19">
        <v>109</v>
      </c>
      <c r="C139" s="14"/>
      <c r="J139" s="9">
        <v>7.83</v>
      </c>
      <c r="L139" s="9">
        <v>7.48</v>
      </c>
      <c r="O139" s="13">
        <v>7.72</v>
      </c>
      <c r="P139" s="102">
        <f t="shared" si="9"/>
        <v>7.83</v>
      </c>
      <c r="Q139" s="99">
        <v>7.72</v>
      </c>
      <c r="R139" s="99" t="str">
        <f t="shared" si="10"/>
        <v> </v>
      </c>
      <c r="T139" s="85">
        <f t="shared" si="11"/>
        <v>1</v>
      </c>
    </row>
    <row r="140" spans="1:20" ht="19.5" customHeight="1">
      <c r="A140" s="5" t="s">
        <v>139</v>
      </c>
      <c r="B140" s="19">
        <v>111</v>
      </c>
      <c r="C140" s="14"/>
      <c r="J140" s="9">
        <v>7.78</v>
      </c>
      <c r="P140" s="102">
        <f t="shared" si="9"/>
        <v>7.78</v>
      </c>
      <c r="R140" s="99" t="str">
        <f t="shared" si="10"/>
        <v> </v>
      </c>
      <c r="T140" s="85">
        <f t="shared" si="11"/>
        <v>1</v>
      </c>
    </row>
    <row r="141" spans="1:20" ht="19.5" customHeight="1">
      <c r="A141" s="5" t="s">
        <v>140</v>
      </c>
      <c r="B141" s="19">
        <v>105</v>
      </c>
      <c r="C141" s="14"/>
      <c r="J141" s="9">
        <v>7.56</v>
      </c>
      <c r="P141" s="102">
        <f t="shared" si="9"/>
        <v>7.56</v>
      </c>
      <c r="R141" s="99" t="str">
        <f t="shared" si="10"/>
        <v> </v>
      </c>
      <c r="T141" s="85">
        <f t="shared" si="11"/>
        <v>1</v>
      </c>
    </row>
    <row r="142" spans="1:20" ht="19.5" customHeight="1">
      <c r="A142" s="5" t="s">
        <v>141</v>
      </c>
      <c r="B142" s="19">
        <v>101</v>
      </c>
      <c r="C142" s="14"/>
      <c r="J142" s="9">
        <v>7.56</v>
      </c>
      <c r="P142" s="102">
        <f t="shared" si="9"/>
        <v>7.56</v>
      </c>
      <c r="R142" s="99" t="str">
        <f t="shared" si="10"/>
        <v> </v>
      </c>
      <c r="T142" s="85">
        <f t="shared" si="11"/>
        <v>1</v>
      </c>
    </row>
    <row r="143" spans="1:20" ht="19.5" customHeight="1">
      <c r="A143" s="5" t="s">
        <v>142</v>
      </c>
      <c r="B143" s="19">
        <v>95</v>
      </c>
      <c r="C143" s="14"/>
      <c r="J143" s="9">
        <v>7.85</v>
      </c>
      <c r="P143" s="102">
        <f t="shared" si="9"/>
        <v>7.85</v>
      </c>
      <c r="R143" s="99" t="str">
        <f t="shared" si="10"/>
        <v> </v>
      </c>
      <c r="T143" s="85">
        <f t="shared" si="11"/>
        <v>1</v>
      </c>
    </row>
    <row r="144" spans="1:20" ht="19.5" customHeight="1">
      <c r="A144" s="5" t="s">
        <v>143</v>
      </c>
      <c r="B144" s="19">
        <v>105</v>
      </c>
      <c r="C144" s="14"/>
      <c r="J144" s="9">
        <v>8.02</v>
      </c>
      <c r="P144" s="102">
        <f t="shared" si="9"/>
        <v>8.02</v>
      </c>
      <c r="R144" s="99" t="str">
        <f t="shared" si="10"/>
        <v> </v>
      </c>
      <c r="T144" s="85">
        <f t="shared" si="11"/>
        <v>1</v>
      </c>
    </row>
    <row r="145" spans="1:20" ht="19.5" customHeight="1">
      <c r="A145" s="5" t="s">
        <v>144</v>
      </c>
      <c r="B145" s="19">
        <v>113</v>
      </c>
      <c r="C145" s="14"/>
      <c r="J145" s="9">
        <v>7.73</v>
      </c>
      <c r="P145" s="102">
        <f t="shared" si="9"/>
        <v>7.73</v>
      </c>
      <c r="R145" s="99" t="str">
        <f t="shared" si="10"/>
        <v> </v>
      </c>
      <c r="T145" s="85">
        <f t="shared" si="11"/>
        <v>1</v>
      </c>
    </row>
    <row r="146" spans="1:23" s="74" customFormat="1" ht="19.5" customHeight="1">
      <c r="A146" s="66" t="s">
        <v>145</v>
      </c>
      <c r="B146" s="67">
        <v>102</v>
      </c>
      <c r="C146" s="68"/>
      <c r="D146" s="72"/>
      <c r="E146" s="73"/>
      <c r="F146" s="72"/>
      <c r="G146" s="73"/>
      <c r="H146" s="72"/>
      <c r="I146" s="73"/>
      <c r="J146" s="75">
        <v>7.57</v>
      </c>
      <c r="K146" s="73"/>
      <c r="L146" s="72"/>
      <c r="M146" s="73"/>
      <c r="N146" s="72"/>
      <c r="O146" s="73" t="s">
        <v>257</v>
      </c>
      <c r="P146" s="102">
        <f t="shared" si="9"/>
        <v>7.57</v>
      </c>
      <c r="Q146" s="99">
        <v>7.94</v>
      </c>
      <c r="R146" s="99">
        <f t="shared" si="10"/>
        <v>7.94</v>
      </c>
      <c r="S146" s="85">
        <v>1</v>
      </c>
      <c r="T146" s="85">
        <f t="shared" si="11"/>
        <v>1</v>
      </c>
      <c r="U146" s="85"/>
      <c r="V146" s="85"/>
      <c r="W146" s="85"/>
    </row>
    <row r="147" spans="1:20" ht="19.5" customHeight="1">
      <c r="A147" s="5" t="s">
        <v>146</v>
      </c>
      <c r="B147" s="19">
        <v>101</v>
      </c>
      <c r="C147" s="14"/>
      <c r="J147" s="9">
        <v>7.43</v>
      </c>
      <c r="P147" s="102">
        <f t="shared" si="9"/>
        <v>7.43</v>
      </c>
      <c r="R147" s="99" t="str">
        <f t="shared" si="10"/>
        <v> </v>
      </c>
      <c r="T147" s="85">
        <f t="shared" si="11"/>
        <v>1</v>
      </c>
    </row>
    <row r="148" spans="1:20" ht="19.5" customHeight="1">
      <c r="A148" s="5" t="s">
        <v>147</v>
      </c>
      <c r="B148" s="19">
        <v>103</v>
      </c>
      <c r="C148" s="14"/>
      <c r="J148" s="9">
        <v>7.74</v>
      </c>
      <c r="P148" s="102">
        <f t="shared" si="9"/>
        <v>7.74</v>
      </c>
      <c r="R148" s="99" t="str">
        <f t="shared" si="10"/>
        <v> </v>
      </c>
      <c r="T148" s="85">
        <f t="shared" si="11"/>
        <v>1</v>
      </c>
    </row>
    <row r="149" spans="1:20" ht="19.5" customHeight="1">
      <c r="A149" s="5" t="s">
        <v>148</v>
      </c>
      <c r="B149" s="19">
        <v>117</v>
      </c>
      <c r="C149" s="14"/>
      <c r="J149" s="9">
        <v>7.74</v>
      </c>
      <c r="P149" s="102">
        <f t="shared" si="9"/>
        <v>7.74</v>
      </c>
      <c r="R149" s="99" t="str">
        <f t="shared" si="10"/>
        <v> </v>
      </c>
      <c r="T149" s="85">
        <f t="shared" si="11"/>
        <v>1</v>
      </c>
    </row>
    <row r="150" spans="1:20" ht="19.5" customHeight="1">
      <c r="A150" s="5" t="s">
        <v>149</v>
      </c>
      <c r="B150" s="19">
        <v>114</v>
      </c>
      <c r="C150" s="14"/>
      <c r="J150" s="9">
        <v>7.68</v>
      </c>
      <c r="P150" s="102">
        <f t="shared" si="9"/>
        <v>7.68</v>
      </c>
      <c r="R150" s="99" t="str">
        <f t="shared" si="10"/>
        <v> </v>
      </c>
      <c r="T150" s="85">
        <f t="shared" si="11"/>
        <v>1</v>
      </c>
    </row>
    <row r="151" spans="1:20" ht="19.5" customHeight="1">
      <c r="A151" s="5" t="s">
        <v>150</v>
      </c>
      <c r="B151" s="19">
        <v>115</v>
      </c>
      <c r="C151" s="14"/>
      <c r="J151" s="9">
        <v>8</v>
      </c>
      <c r="P151" s="102">
        <f t="shared" si="9"/>
        <v>8</v>
      </c>
      <c r="R151" s="99" t="str">
        <f t="shared" si="10"/>
        <v> </v>
      </c>
      <c r="T151" s="85">
        <f t="shared" si="11"/>
        <v>1</v>
      </c>
    </row>
    <row r="152" spans="1:23" s="8" customFormat="1" ht="19.5" customHeight="1" thickBot="1">
      <c r="A152" s="7" t="s">
        <v>151</v>
      </c>
      <c r="B152" s="20">
        <v>100</v>
      </c>
      <c r="C152" s="15"/>
      <c r="D152" s="10"/>
      <c r="E152" s="17"/>
      <c r="F152" s="10"/>
      <c r="G152" s="17"/>
      <c r="H152" s="10"/>
      <c r="I152" s="17"/>
      <c r="J152" s="30">
        <v>7.6</v>
      </c>
      <c r="K152" s="17"/>
      <c r="L152" s="10"/>
      <c r="M152" s="17"/>
      <c r="N152" s="10"/>
      <c r="O152" s="17"/>
      <c r="P152" s="102">
        <f t="shared" si="9"/>
        <v>7.6</v>
      </c>
      <c r="Q152" s="101"/>
      <c r="R152" s="99" t="str">
        <f t="shared" si="10"/>
        <v> </v>
      </c>
      <c r="S152" s="87"/>
      <c r="T152" s="85">
        <f t="shared" si="11"/>
        <v>1</v>
      </c>
      <c r="U152" s="87"/>
      <c r="V152" s="87"/>
      <c r="W152" s="87"/>
    </row>
    <row r="153" spans="1:23" s="2" customFormat="1" ht="19.5" customHeight="1" thickTop="1">
      <c r="A153" s="31">
        <v>2008</v>
      </c>
      <c r="B153" s="21"/>
      <c r="C153" s="16"/>
      <c r="D153" s="1"/>
      <c r="E153" s="12"/>
      <c r="F153" s="1"/>
      <c r="G153" s="12"/>
      <c r="H153" s="1"/>
      <c r="I153" s="12"/>
      <c r="J153" s="11"/>
      <c r="K153" s="12"/>
      <c r="L153" s="11"/>
      <c r="M153" s="12"/>
      <c r="N153" s="1"/>
      <c r="O153" s="12"/>
      <c r="P153" s="102"/>
      <c r="Q153" s="103"/>
      <c r="R153" s="99" t="str">
        <f t="shared" si="10"/>
        <v> </v>
      </c>
      <c r="S153" s="88"/>
      <c r="T153" s="85" t="str">
        <f t="shared" si="11"/>
        <v> </v>
      </c>
      <c r="U153" s="88"/>
      <c r="V153" s="88"/>
      <c r="W153" s="88"/>
    </row>
    <row r="154" spans="1:23" s="2" customFormat="1" ht="19.5" customHeight="1">
      <c r="A154" s="6" t="s">
        <v>152</v>
      </c>
      <c r="B154" s="21">
        <v>118</v>
      </c>
      <c r="C154" s="16"/>
      <c r="D154" s="1"/>
      <c r="E154" s="12"/>
      <c r="F154" s="1"/>
      <c r="G154" s="12"/>
      <c r="H154" s="1"/>
      <c r="I154" s="12"/>
      <c r="J154" s="11"/>
      <c r="K154" s="12"/>
      <c r="L154" s="11">
        <v>7.79</v>
      </c>
      <c r="M154" s="12"/>
      <c r="N154" s="1"/>
      <c r="O154" s="12"/>
      <c r="P154" s="102">
        <f>+L154</f>
        <v>7.79</v>
      </c>
      <c r="Q154" s="103"/>
      <c r="R154" s="99" t="str">
        <f t="shared" si="10"/>
        <v> </v>
      </c>
      <c r="S154" s="88"/>
      <c r="T154" s="85">
        <f t="shared" si="11"/>
        <v>1</v>
      </c>
      <c r="U154" s="88"/>
      <c r="V154" s="88"/>
      <c r="W154" s="88"/>
    </row>
    <row r="155" spans="1:20" ht="19.5" customHeight="1">
      <c r="A155" s="5" t="s">
        <v>153</v>
      </c>
      <c r="B155" s="19">
        <v>109</v>
      </c>
      <c r="C155" s="14"/>
      <c r="J155" s="9"/>
      <c r="L155" s="9">
        <v>7.89</v>
      </c>
      <c r="O155" s="13" t="s">
        <v>258</v>
      </c>
      <c r="P155" s="102">
        <f aca="true" t="shared" si="12" ref="P155:P182">+L155</f>
        <v>7.89</v>
      </c>
      <c r="Q155" s="99">
        <v>7.71</v>
      </c>
      <c r="R155" s="99" t="str">
        <f t="shared" si="10"/>
        <v> </v>
      </c>
      <c r="T155" s="85">
        <f t="shared" si="11"/>
        <v>1</v>
      </c>
    </row>
    <row r="156" spans="1:20" ht="19.5" customHeight="1">
      <c r="A156" s="5" t="s">
        <v>154</v>
      </c>
      <c r="B156" s="19">
        <v>113</v>
      </c>
      <c r="C156" s="14"/>
      <c r="J156" s="9"/>
      <c r="L156" s="9">
        <v>7.99</v>
      </c>
      <c r="P156" s="102">
        <f t="shared" si="12"/>
        <v>7.99</v>
      </c>
      <c r="R156" s="99" t="str">
        <f t="shared" si="10"/>
        <v> </v>
      </c>
      <c r="T156" s="85">
        <f t="shared" si="11"/>
        <v>1</v>
      </c>
    </row>
    <row r="157" spans="1:20" ht="19.5" customHeight="1">
      <c r="A157" s="5" t="s">
        <v>155</v>
      </c>
      <c r="B157" s="19">
        <v>109</v>
      </c>
      <c r="C157" s="14"/>
      <c r="L157" s="9">
        <v>7.83</v>
      </c>
      <c r="N157" s="9">
        <v>8.01</v>
      </c>
      <c r="P157" s="102">
        <f>+N157</f>
        <v>8.01</v>
      </c>
      <c r="R157" s="99" t="str">
        <f t="shared" si="10"/>
        <v> </v>
      </c>
      <c r="T157" s="85">
        <f t="shared" si="11"/>
        <v>1</v>
      </c>
    </row>
    <row r="158" spans="1:20" ht="19.5" customHeight="1">
      <c r="A158" s="5" t="s">
        <v>156</v>
      </c>
      <c r="B158" s="19">
        <v>100</v>
      </c>
      <c r="C158" s="14"/>
      <c r="L158" s="9">
        <v>7.71</v>
      </c>
      <c r="P158" s="102">
        <f t="shared" si="12"/>
        <v>7.71</v>
      </c>
      <c r="R158" s="99" t="str">
        <f t="shared" si="10"/>
        <v> </v>
      </c>
      <c r="T158" s="85">
        <f t="shared" si="11"/>
        <v>1</v>
      </c>
    </row>
    <row r="159" spans="1:20" ht="19.5" customHeight="1">
      <c r="A159" s="5" t="s">
        <v>157</v>
      </c>
      <c r="B159" s="19">
        <v>106</v>
      </c>
      <c r="C159" s="14"/>
      <c r="L159" s="9">
        <v>7.56</v>
      </c>
      <c r="P159" s="102">
        <f t="shared" si="12"/>
        <v>7.56</v>
      </c>
      <c r="R159" s="99" t="str">
        <f t="shared" si="10"/>
        <v> </v>
      </c>
      <c r="T159" s="85">
        <f t="shared" si="11"/>
        <v>1</v>
      </c>
    </row>
    <row r="160" spans="1:20" ht="19.5" customHeight="1">
      <c r="A160" s="5" t="s">
        <v>158</v>
      </c>
      <c r="B160" s="19">
        <v>107</v>
      </c>
      <c r="C160" s="14"/>
      <c r="L160" s="9">
        <v>8.16</v>
      </c>
      <c r="N160" s="9">
        <v>8.2</v>
      </c>
      <c r="P160" s="102">
        <f>+N160</f>
        <v>8.2</v>
      </c>
      <c r="R160" s="99" t="str">
        <f t="shared" si="10"/>
        <v> </v>
      </c>
      <c r="T160" s="85">
        <f t="shared" si="11"/>
        <v>1</v>
      </c>
    </row>
    <row r="161" spans="1:20" ht="19.5" customHeight="1">
      <c r="A161" s="5" t="s">
        <v>159</v>
      </c>
      <c r="B161" s="19">
        <v>108</v>
      </c>
      <c r="C161" s="14"/>
      <c r="L161" s="9">
        <v>8.22</v>
      </c>
      <c r="N161" s="9">
        <v>8.09</v>
      </c>
      <c r="P161" s="102">
        <f t="shared" si="12"/>
        <v>8.22</v>
      </c>
      <c r="R161" s="99" t="str">
        <f t="shared" si="10"/>
        <v> </v>
      </c>
      <c r="T161" s="85">
        <f t="shared" si="11"/>
        <v>1</v>
      </c>
    </row>
    <row r="162" spans="1:23" s="74" customFormat="1" ht="19.5" customHeight="1">
      <c r="A162" s="66" t="s">
        <v>160</v>
      </c>
      <c r="B162" s="67">
        <v>112</v>
      </c>
      <c r="C162" s="68"/>
      <c r="D162" s="72"/>
      <c r="E162" s="73"/>
      <c r="F162" s="72"/>
      <c r="G162" s="73"/>
      <c r="H162" s="72"/>
      <c r="I162" s="73"/>
      <c r="J162" s="72"/>
      <c r="K162" s="73"/>
      <c r="L162" s="75">
        <v>8.24</v>
      </c>
      <c r="M162" s="73"/>
      <c r="N162" s="72"/>
      <c r="O162" s="73">
        <v>7.88</v>
      </c>
      <c r="P162" s="102">
        <f t="shared" si="12"/>
        <v>8.24</v>
      </c>
      <c r="Q162" s="99">
        <v>7.88</v>
      </c>
      <c r="R162" s="99">
        <f t="shared" si="10"/>
        <v>7.88</v>
      </c>
      <c r="S162" s="85">
        <v>1</v>
      </c>
      <c r="T162" s="85">
        <f t="shared" si="11"/>
        <v>1</v>
      </c>
      <c r="U162" s="85"/>
      <c r="V162" s="85"/>
      <c r="W162" s="85"/>
    </row>
    <row r="163" spans="1:20" ht="19.5" customHeight="1">
      <c r="A163" s="5" t="s">
        <v>161</v>
      </c>
      <c r="B163" s="19">
        <v>111</v>
      </c>
      <c r="C163" s="14"/>
      <c r="L163" s="9">
        <v>8.04</v>
      </c>
      <c r="N163" s="9">
        <v>8</v>
      </c>
      <c r="P163" s="102">
        <f t="shared" si="12"/>
        <v>8.04</v>
      </c>
      <c r="R163" s="99" t="str">
        <f t="shared" si="10"/>
        <v> </v>
      </c>
      <c r="T163" s="85">
        <f t="shared" si="11"/>
        <v>1</v>
      </c>
    </row>
    <row r="164" spans="1:20" ht="19.5" customHeight="1">
      <c r="A164" s="5" t="s">
        <v>162</v>
      </c>
      <c r="B164" s="19">
        <v>107</v>
      </c>
      <c r="C164" s="14"/>
      <c r="L164" s="9">
        <v>7.78</v>
      </c>
      <c r="O164" s="13">
        <v>7.52</v>
      </c>
      <c r="P164" s="102">
        <f t="shared" si="12"/>
        <v>7.78</v>
      </c>
      <c r="Q164" s="99">
        <f>+O164</f>
        <v>7.52</v>
      </c>
      <c r="R164" s="99" t="str">
        <f t="shared" si="10"/>
        <v> </v>
      </c>
      <c r="T164" s="85">
        <f t="shared" si="11"/>
        <v>1</v>
      </c>
    </row>
    <row r="165" spans="1:20" ht="19.5" customHeight="1">
      <c r="A165" s="5" t="s">
        <v>163</v>
      </c>
      <c r="B165" s="19">
        <v>108</v>
      </c>
      <c r="C165" s="14"/>
      <c r="L165" s="9">
        <v>7.52</v>
      </c>
      <c r="P165" s="102">
        <f t="shared" si="12"/>
        <v>7.52</v>
      </c>
      <c r="R165" s="99" t="str">
        <f t="shared" si="10"/>
        <v> </v>
      </c>
      <c r="T165" s="85">
        <f t="shared" si="11"/>
        <v>1</v>
      </c>
    </row>
    <row r="166" spans="1:20" ht="19.5" customHeight="1">
      <c r="A166" s="5" t="s">
        <v>164</v>
      </c>
      <c r="B166" s="19">
        <v>110</v>
      </c>
      <c r="C166" s="14"/>
      <c r="L166" s="9">
        <v>7.83</v>
      </c>
      <c r="N166" s="9">
        <v>7.98</v>
      </c>
      <c r="P166" s="102">
        <f>+N166</f>
        <v>7.98</v>
      </c>
      <c r="R166" s="99" t="str">
        <f t="shared" si="10"/>
        <v> </v>
      </c>
      <c r="T166" s="85">
        <f t="shared" si="11"/>
        <v>1</v>
      </c>
    </row>
    <row r="167" spans="1:20" ht="19.5" customHeight="1">
      <c r="A167" s="5" t="s">
        <v>165</v>
      </c>
      <c r="B167" s="19">
        <v>114</v>
      </c>
      <c r="C167" s="14"/>
      <c r="L167" s="9">
        <v>7.83</v>
      </c>
      <c r="N167" s="9">
        <v>7.99</v>
      </c>
      <c r="P167" s="102">
        <f>+N167</f>
        <v>7.99</v>
      </c>
      <c r="R167" s="99" t="str">
        <f t="shared" si="10"/>
        <v> </v>
      </c>
      <c r="T167" s="85">
        <f t="shared" si="11"/>
        <v>1</v>
      </c>
    </row>
    <row r="168" spans="1:20" ht="19.5" customHeight="1">
      <c r="A168" s="5" t="s">
        <v>166</v>
      </c>
      <c r="B168" s="19">
        <v>113</v>
      </c>
      <c r="C168" s="14"/>
      <c r="L168" s="9">
        <v>7.46</v>
      </c>
      <c r="N168" s="9">
        <v>7.43</v>
      </c>
      <c r="P168" s="102">
        <f t="shared" si="12"/>
        <v>7.46</v>
      </c>
      <c r="R168" s="99" t="str">
        <f t="shared" si="10"/>
        <v> </v>
      </c>
      <c r="T168" s="85">
        <f t="shared" si="11"/>
        <v>1</v>
      </c>
    </row>
    <row r="169" spans="1:20" ht="19.5" customHeight="1">
      <c r="A169" s="5" t="s">
        <v>167</v>
      </c>
      <c r="B169" s="19">
        <v>116</v>
      </c>
      <c r="C169" s="14"/>
      <c r="L169" s="9">
        <v>7.28</v>
      </c>
      <c r="P169" s="102">
        <f t="shared" si="12"/>
        <v>7.28</v>
      </c>
      <c r="R169" s="99" t="str">
        <f t="shared" si="10"/>
        <v> </v>
      </c>
      <c r="T169" s="85">
        <f t="shared" si="11"/>
        <v>1</v>
      </c>
    </row>
    <row r="170" spans="1:20" ht="19.5" customHeight="1">
      <c r="A170" s="5" t="s">
        <v>168</v>
      </c>
      <c r="B170" s="19">
        <v>114</v>
      </c>
      <c r="C170" s="14"/>
      <c r="L170" s="9">
        <v>7.99</v>
      </c>
      <c r="N170" s="9">
        <v>7.91</v>
      </c>
      <c r="P170" s="102">
        <f t="shared" si="12"/>
        <v>7.99</v>
      </c>
      <c r="R170" s="99" t="str">
        <f t="shared" si="10"/>
        <v> </v>
      </c>
      <c r="T170" s="85">
        <f t="shared" si="11"/>
        <v>1</v>
      </c>
    </row>
    <row r="171" spans="1:20" ht="19.5" customHeight="1">
      <c r="A171" s="5" t="s">
        <v>169</v>
      </c>
      <c r="B171" s="19">
        <v>115</v>
      </c>
      <c r="C171" s="14"/>
      <c r="L171" s="9">
        <v>7.61</v>
      </c>
      <c r="P171" s="102">
        <f t="shared" si="12"/>
        <v>7.61</v>
      </c>
      <c r="R171" s="99" t="str">
        <f t="shared" si="10"/>
        <v> </v>
      </c>
      <c r="T171" s="85">
        <f t="shared" si="11"/>
        <v>1</v>
      </c>
    </row>
    <row r="172" spans="1:20" ht="19.5" customHeight="1">
      <c r="A172" s="5" t="s">
        <v>170</v>
      </c>
      <c r="B172" s="19">
        <v>104</v>
      </c>
      <c r="C172" s="14"/>
      <c r="L172" s="9">
        <v>7.91</v>
      </c>
      <c r="O172" s="13" t="s">
        <v>259</v>
      </c>
      <c r="P172" s="102">
        <f t="shared" si="12"/>
        <v>7.91</v>
      </c>
      <c r="Q172" s="99">
        <v>7.63</v>
      </c>
      <c r="R172" s="99" t="str">
        <f t="shared" si="10"/>
        <v> </v>
      </c>
      <c r="T172" s="85">
        <f t="shared" si="11"/>
        <v>1</v>
      </c>
    </row>
    <row r="173" spans="1:20" ht="19.5" customHeight="1">
      <c r="A173" s="5" t="s">
        <v>171</v>
      </c>
      <c r="B173" s="19">
        <v>116</v>
      </c>
      <c r="C173" s="14"/>
      <c r="L173" s="9">
        <v>7.98</v>
      </c>
      <c r="P173" s="102">
        <f t="shared" si="12"/>
        <v>7.98</v>
      </c>
      <c r="R173" s="99" t="str">
        <f t="shared" si="10"/>
        <v> </v>
      </c>
      <c r="T173" s="85">
        <f t="shared" si="11"/>
        <v>1</v>
      </c>
    </row>
    <row r="174" spans="1:20" ht="19.5" customHeight="1">
      <c r="A174" s="5" t="s">
        <v>172</v>
      </c>
      <c r="B174" s="19">
        <v>114</v>
      </c>
      <c r="C174" s="14"/>
      <c r="L174" s="9">
        <v>8.16</v>
      </c>
      <c r="P174" s="102">
        <f t="shared" si="12"/>
        <v>8.16</v>
      </c>
      <c r="R174" s="99" t="str">
        <f t="shared" si="10"/>
        <v> </v>
      </c>
      <c r="T174" s="85">
        <f t="shared" si="11"/>
        <v>1</v>
      </c>
    </row>
    <row r="175" spans="1:20" ht="19.5" customHeight="1">
      <c r="A175" s="5" t="s">
        <v>175</v>
      </c>
      <c r="B175" s="19">
        <v>101</v>
      </c>
      <c r="C175" s="14"/>
      <c r="L175" s="9">
        <v>7.73</v>
      </c>
      <c r="P175" s="102">
        <f t="shared" si="12"/>
        <v>7.73</v>
      </c>
      <c r="R175" s="99" t="str">
        <f t="shared" si="10"/>
        <v> </v>
      </c>
      <c r="T175" s="85">
        <f t="shared" si="11"/>
        <v>1</v>
      </c>
    </row>
    <row r="176" spans="1:20" ht="19.5" customHeight="1">
      <c r="A176" s="5" t="s">
        <v>176</v>
      </c>
      <c r="B176" s="19">
        <v>102</v>
      </c>
      <c r="C176" s="14"/>
      <c r="L176" s="9">
        <v>7.78</v>
      </c>
      <c r="P176" s="102">
        <f t="shared" si="12"/>
        <v>7.78</v>
      </c>
      <c r="R176" s="99" t="str">
        <f t="shared" si="10"/>
        <v> </v>
      </c>
      <c r="T176" s="85">
        <f t="shared" si="11"/>
        <v>1</v>
      </c>
    </row>
    <row r="177" spans="1:20" ht="19.5" customHeight="1">
      <c r="A177" s="5" t="s">
        <v>177</v>
      </c>
      <c r="B177" s="19">
        <v>95</v>
      </c>
      <c r="C177" s="14"/>
      <c r="L177" s="9">
        <v>7.41</v>
      </c>
      <c r="P177" s="102">
        <f t="shared" si="12"/>
        <v>7.41</v>
      </c>
      <c r="R177" s="99" t="str">
        <f t="shared" si="10"/>
        <v> </v>
      </c>
      <c r="T177" s="85">
        <f t="shared" si="11"/>
        <v>1</v>
      </c>
    </row>
    <row r="178" spans="1:20" ht="19.5" customHeight="1">
      <c r="A178" s="5" t="s">
        <v>178</v>
      </c>
      <c r="B178" s="19">
        <v>111</v>
      </c>
      <c r="C178" s="14"/>
      <c r="L178" s="9">
        <v>7.84</v>
      </c>
      <c r="P178" s="102">
        <f t="shared" si="12"/>
        <v>7.84</v>
      </c>
      <c r="R178" s="99" t="str">
        <f t="shared" si="10"/>
        <v> </v>
      </c>
      <c r="T178" s="85">
        <f t="shared" si="11"/>
        <v>1</v>
      </c>
    </row>
    <row r="179" spans="1:20" ht="19.5" customHeight="1">
      <c r="A179" s="5" t="s">
        <v>179</v>
      </c>
      <c r="B179" s="19">
        <v>109</v>
      </c>
      <c r="C179" s="14"/>
      <c r="L179" s="9">
        <v>7.67</v>
      </c>
      <c r="O179" s="13" t="s">
        <v>260</v>
      </c>
      <c r="P179" s="102">
        <f t="shared" si="12"/>
        <v>7.67</v>
      </c>
      <c r="Q179" s="99">
        <v>7.67</v>
      </c>
      <c r="R179" s="99" t="str">
        <f t="shared" si="10"/>
        <v> </v>
      </c>
      <c r="T179" s="85">
        <f t="shared" si="11"/>
        <v>1</v>
      </c>
    </row>
    <row r="180" spans="1:20" ht="19.5" customHeight="1">
      <c r="A180" s="5" t="s">
        <v>180</v>
      </c>
      <c r="B180" s="19">
        <v>117</v>
      </c>
      <c r="C180" s="14"/>
      <c r="L180" s="9">
        <v>8.11</v>
      </c>
      <c r="P180" s="102">
        <f t="shared" si="12"/>
        <v>8.11</v>
      </c>
      <c r="R180" s="99" t="str">
        <f t="shared" si="10"/>
        <v> </v>
      </c>
      <c r="T180" s="85">
        <f t="shared" si="11"/>
        <v>1</v>
      </c>
    </row>
    <row r="181" spans="1:20" ht="19.5" customHeight="1">
      <c r="A181" s="5" t="s">
        <v>181</v>
      </c>
      <c r="B181" s="19">
        <v>107</v>
      </c>
      <c r="C181" s="14"/>
      <c r="L181" s="9">
        <v>7.74</v>
      </c>
      <c r="N181" s="3">
        <v>7.73</v>
      </c>
      <c r="P181" s="102">
        <f t="shared" si="12"/>
        <v>7.74</v>
      </c>
      <c r="R181" s="99" t="str">
        <f t="shared" si="10"/>
        <v> </v>
      </c>
      <c r="T181" s="85">
        <f t="shared" si="11"/>
        <v>1</v>
      </c>
    </row>
    <row r="182" spans="1:20" ht="19.5" customHeight="1">
      <c r="A182" s="5" t="s">
        <v>182</v>
      </c>
      <c r="B182" s="19">
        <v>106</v>
      </c>
      <c r="C182" s="14"/>
      <c r="L182" s="9">
        <v>7.65</v>
      </c>
      <c r="P182" s="102">
        <f t="shared" si="12"/>
        <v>7.65</v>
      </c>
      <c r="R182" s="99" t="str">
        <f t="shared" si="10"/>
        <v> </v>
      </c>
      <c r="T182" s="85">
        <f t="shared" si="11"/>
        <v>1</v>
      </c>
    </row>
    <row r="183" spans="1:20" ht="19.5" customHeight="1">
      <c r="A183" s="5" t="s">
        <v>127</v>
      </c>
      <c r="B183" s="19">
        <v>105</v>
      </c>
      <c r="C183" s="14"/>
      <c r="L183" s="9">
        <v>7.5</v>
      </c>
      <c r="P183" s="98">
        <f>+L183</f>
        <v>7.5</v>
      </c>
      <c r="R183" s="99" t="str">
        <f t="shared" si="10"/>
        <v> </v>
      </c>
      <c r="T183" s="85">
        <f t="shared" si="11"/>
        <v>1</v>
      </c>
    </row>
    <row r="184" spans="1:20" ht="19.5" customHeight="1">
      <c r="A184" s="5" t="s">
        <v>183</v>
      </c>
      <c r="B184" s="19">
        <v>109</v>
      </c>
      <c r="C184" s="14"/>
      <c r="L184" s="9">
        <v>7.72</v>
      </c>
      <c r="P184" s="98">
        <f aca="true" t="shared" si="13" ref="P184:P192">+L184</f>
        <v>7.72</v>
      </c>
      <c r="R184" s="99" t="str">
        <f t="shared" si="10"/>
        <v> </v>
      </c>
      <c r="T184" s="85">
        <f t="shared" si="11"/>
        <v>1</v>
      </c>
    </row>
    <row r="185" spans="1:23" s="74" customFormat="1" ht="19.5" customHeight="1">
      <c r="A185" s="66" t="s">
        <v>184</v>
      </c>
      <c r="B185" s="67">
        <v>108</v>
      </c>
      <c r="C185" s="68"/>
      <c r="D185" s="72"/>
      <c r="E185" s="73"/>
      <c r="F185" s="72"/>
      <c r="G185" s="73"/>
      <c r="H185" s="72"/>
      <c r="I185" s="73"/>
      <c r="J185" s="72"/>
      <c r="K185" s="73"/>
      <c r="L185" s="75">
        <v>8.37</v>
      </c>
      <c r="M185" s="73"/>
      <c r="N185" s="72"/>
      <c r="O185" s="73">
        <v>7.98</v>
      </c>
      <c r="P185" s="98">
        <f t="shared" si="13"/>
        <v>8.37</v>
      </c>
      <c r="Q185" s="99">
        <v>7.98</v>
      </c>
      <c r="R185" s="99">
        <f t="shared" si="10"/>
        <v>7.98</v>
      </c>
      <c r="S185" s="85">
        <v>1</v>
      </c>
      <c r="T185" s="85">
        <f t="shared" si="11"/>
        <v>1</v>
      </c>
      <c r="U185" s="85"/>
      <c r="V185" s="85"/>
      <c r="W185" s="85"/>
    </row>
    <row r="186" spans="1:20" ht="19.5" customHeight="1">
      <c r="A186" s="5" t="s">
        <v>135</v>
      </c>
      <c r="B186" s="19">
        <v>107</v>
      </c>
      <c r="C186" s="14"/>
      <c r="L186" s="9">
        <v>7.68</v>
      </c>
      <c r="P186" s="98">
        <f t="shared" si="13"/>
        <v>7.68</v>
      </c>
      <c r="R186" s="99" t="str">
        <f t="shared" si="10"/>
        <v> </v>
      </c>
      <c r="T186" s="85">
        <f t="shared" si="11"/>
        <v>1</v>
      </c>
    </row>
    <row r="187" spans="1:20" ht="19.5" customHeight="1">
      <c r="A187" s="5" t="s">
        <v>173</v>
      </c>
      <c r="B187" s="19">
        <v>106</v>
      </c>
      <c r="C187" s="14"/>
      <c r="L187" s="9">
        <v>7.88</v>
      </c>
      <c r="P187" s="98">
        <f t="shared" si="13"/>
        <v>7.88</v>
      </c>
      <c r="R187" s="99" t="str">
        <f t="shared" si="10"/>
        <v> </v>
      </c>
      <c r="T187" s="85">
        <f t="shared" si="11"/>
        <v>1</v>
      </c>
    </row>
    <row r="188" spans="1:20" ht="19.5" customHeight="1">
      <c r="A188" s="5" t="s">
        <v>139</v>
      </c>
      <c r="B188" s="19">
        <v>111</v>
      </c>
      <c r="C188" s="14"/>
      <c r="L188" s="9">
        <v>7.72</v>
      </c>
      <c r="P188" s="98">
        <f t="shared" si="13"/>
        <v>7.72</v>
      </c>
      <c r="R188" s="99" t="str">
        <f t="shared" si="10"/>
        <v> </v>
      </c>
      <c r="T188" s="85">
        <f t="shared" si="11"/>
        <v>1</v>
      </c>
    </row>
    <row r="189" spans="1:20" ht="19.5" customHeight="1">
      <c r="A189" s="5" t="s">
        <v>174</v>
      </c>
      <c r="B189" s="19">
        <v>103</v>
      </c>
      <c r="C189" s="14"/>
      <c r="L189" s="9">
        <v>7.94</v>
      </c>
      <c r="P189" s="98">
        <f t="shared" si="13"/>
        <v>7.94</v>
      </c>
      <c r="R189" s="99" t="str">
        <f t="shared" si="10"/>
        <v> </v>
      </c>
      <c r="T189" s="85">
        <f t="shared" si="11"/>
        <v>1</v>
      </c>
    </row>
    <row r="190" spans="1:20" ht="19.5" customHeight="1">
      <c r="A190" s="5" t="s">
        <v>185</v>
      </c>
      <c r="B190" s="19">
        <v>96</v>
      </c>
      <c r="C190" s="14"/>
      <c r="L190" s="9">
        <v>7.52</v>
      </c>
      <c r="P190" s="98">
        <f t="shared" si="13"/>
        <v>7.52</v>
      </c>
      <c r="R190" s="99" t="str">
        <f t="shared" si="10"/>
        <v> </v>
      </c>
      <c r="T190" s="85">
        <f t="shared" si="11"/>
        <v>1</v>
      </c>
    </row>
    <row r="191" spans="1:23" s="74" customFormat="1" ht="19.5" customHeight="1">
      <c r="A191" s="66" t="s">
        <v>186</v>
      </c>
      <c r="B191" s="67">
        <v>109</v>
      </c>
      <c r="C191" s="68"/>
      <c r="D191" s="72"/>
      <c r="E191" s="73"/>
      <c r="F191" s="72"/>
      <c r="G191" s="73"/>
      <c r="H191" s="72"/>
      <c r="I191" s="73"/>
      <c r="J191" s="72"/>
      <c r="K191" s="73"/>
      <c r="L191" s="75">
        <v>8.04</v>
      </c>
      <c r="M191" s="73"/>
      <c r="N191" s="72"/>
      <c r="O191" s="73">
        <v>7.79</v>
      </c>
      <c r="P191" s="98">
        <f t="shared" si="13"/>
        <v>8.04</v>
      </c>
      <c r="Q191" s="99">
        <v>7.79</v>
      </c>
      <c r="R191" s="99">
        <f t="shared" si="10"/>
        <v>7.79</v>
      </c>
      <c r="S191" s="85">
        <v>1</v>
      </c>
      <c r="T191" s="85">
        <f t="shared" si="11"/>
        <v>1</v>
      </c>
      <c r="U191" s="85"/>
      <c r="V191" s="85"/>
      <c r="W191" s="85"/>
    </row>
    <row r="192" spans="1:23" s="8" customFormat="1" ht="19.5" customHeight="1" thickBot="1">
      <c r="A192" s="7" t="s">
        <v>187</v>
      </c>
      <c r="B192" s="20">
        <v>114</v>
      </c>
      <c r="C192" s="15"/>
      <c r="D192" s="10"/>
      <c r="E192" s="17"/>
      <c r="F192" s="10"/>
      <c r="G192" s="17"/>
      <c r="H192" s="10"/>
      <c r="I192" s="17"/>
      <c r="J192" s="10"/>
      <c r="K192" s="17"/>
      <c r="L192" s="30">
        <v>7.46</v>
      </c>
      <c r="M192" s="17"/>
      <c r="N192" s="10"/>
      <c r="O192" s="17"/>
      <c r="P192" s="98">
        <f t="shared" si="13"/>
        <v>7.46</v>
      </c>
      <c r="Q192" s="101"/>
      <c r="R192" s="99" t="str">
        <f t="shared" si="10"/>
        <v> </v>
      </c>
      <c r="S192" s="87"/>
      <c r="T192" s="85">
        <f t="shared" si="11"/>
        <v>1</v>
      </c>
      <c r="U192" s="87"/>
      <c r="V192" s="87"/>
      <c r="W192" s="87"/>
    </row>
    <row r="193" spans="1:23" s="63" customFormat="1" ht="19.5" customHeight="1" thickTop="1">
      <c r="A193" s="56">
        <v>2009</v>
      </c>
      <c r="B193" s="57"/>
      <c r="C193" s="58"/>
      <c r="D193" s="59"/>
      <c r="E193" s="60"/>
      <c r="F193" s="59"/>
      <c r="G193" s="60"/>
      <c r="H193" s="59"/>
      <c r="I193" s="60"/>
      <c r="J193" s="59"/>
      <c r="K193" s="60"/>
      <c r="L193" s="61"/>
      <c r="M193" s="60"/>
      <c r="N193" s="62"/>
      <c r="O193" s="60"/>
      <c r="P193" s="109"/>
      <c r="Q193" s="110"/>
      <c r="R193" s="110"/>
      <c r="S193" s="92"/>
      <c r="T193" s="85" t="str">
        <f t="shared" si="11"/>
        <v> </v>
      </c>
      <c r="U193" s="92"/>
      <c r="V193" s="92"/>
      <c r="W193" s="92"/>
    </row>
    <row r="194" spans="1:23" s="38" customFormat="1" ht="19.5" customHeight="1">
      <c r="A194" s="32" t="s">
        <v>188</v>
      </c>
      <c r="B194" s="33">
        <v>105</v>
      </c>
      <c r="C194" s="34"/>
      <c r="D194" s="37"/>
      <c r="E194" s="36"/>
      <c r="F194" s="37"/>
      <c r="G194" s="36"/>
      <c r="H194" s="37"/>
      <c r="I194" s="36"/>
      <c r="J194" s="37"/>
      <c r="K194" s="36"/>
      <c r="L194" s="64"/>
      <c r="M194" s="36"/>
      <c r="N194" s="35">
        <v>7.71</v>
      </c>
      <c r="O194" s="36"/>
      <c r="P194" s="111">
        <f>+N194</f>
        <v>7.71</v>
      </c>
      <c r="Q194" s="112"/>
      <c r="R194" s="112"/>
      <c r="S194" s="93"/>
      <c r="T194" s="85">
        <f t="shared" si="11"/>
        <v>1</v>
      </c>
      <c r="U194" s="93"/>
      <c r="V194" s="93"/>
      <c r="W194" s="93"/>
    </row>
    <row r="195" spans="1:23" s="2" customFormat="1" ht="19.5" customHeight="1">
      <c r="A195" s="6" t="s">
        <v>189</v>
      </c>
      <c r="B195" s="21">
        <v>121</v>
      </c>
      <c r="C195" s="16"/>
      <c r="D195" s="1"/>
      <c r="E195" s="12"/>
      <c r="F195" s="1"/>
      <c r="G195" s="12"/>
      <c r="H195" s="1"/>
      <c r="I195" s="12"/>
      <c r="J195" s="1"/>
      <c r="K195" s="12"/>
      <c r="L195" s="11"/>
      <c r="M195" s="12"/>
      <c r="N195" s="11">
        <v>7.96</v>
      </c>
      <c r="O195" s="12"/>
      <c r="P195" s="111">
        <f aca="true" t="shared" si="14" ref="P195:P229">+N195</f>
        <v>7.96</v>
      </c>
      <c r="Q195" s="103"/>
      <c r="R195" s="103"/>
      <c r="S195" s="88"/>
      <c r="T195" s="85">
        <f t="shared" si="11"/>
        <v>1</v>
      </c>
      <c r="U195" s="88"/>
      <c r="V195" s="88"/>
      <c r="W195" s="88"/>
    </row>
    <row r="196" spans="1:20" ht="19.5" customHeight="1">
      <c r="A196" s="5" t="s">
        <v>190</v>
      </c>
      <c r="B196" s="19">
        <v>124</v>
      </c>
      <c r="C196" s="14"/>
      <c r="L196" s="9"/>
      <c r="N196" s="9">
        <v>7.94</v>
      </c>
      <c r="P196" s="111">
        <f t="shared" si="14"/>
        <v>7.94</v>
      </c>
      <c r="T196" s="85">
        <f aca="true" t="shared" si="15" ref="T196:T230">IF(P196&gt;5,1," ")</f>
        <v>1</v>
      </c>
    </row>
    <row r="197" spans="1:20" ht="19.5" customHeight="1">
      <c r="A197" s="5" t="s">
        <v>191</v>
      </c>
      <c r="B197" s="19">
        <v>113</v>
      </c>
      <c r="C197" s="14"/>
      <c r="L197" s="9"/>
      <c r="N197" s="9">
        <v>7.33</v>
      </c>
      <c r="P197" s="111">
        <f t="shared" si="14"/>
        <v>7.33</v>
      </c>
      <c r="T197" s="85">
        <f t="shared" si="15"/>
        <v>1</v>
      </c>
    </row>
    <row r="198" spans="1:20" ht="19.5" customHeight="1">
      <c r="A198" s="5" t="s">
        <v>192</v>
      </c>
      <c r="B198" s="19">
        <v>96</v>
      </c>
      <c r="C198" s="14"/>
      <c r="L198" s="9"/>
      <c r="N198" s="9">
        <v>7.41</v>
      </c>
      <c r="P198" s="111">
        <f t="shared" si="14"/>
        <v>7.41</v>
      </c>
      <c r="T198" s="85">
        <f t="shared" si="15"/>
        <v>1</v>
      </c>
    </row>
    <row r="199" spans="1:20" ht="19.5" customHeight="1">
      <c r="A199" s="5" t="s">
        <v>193</v>
      </c>
      <c r="B199" s="19">
        <v>108</v>
      </c>
      <c r="C199" s="14"/>
      <c r="L199" s="9"/>
      <c r="N199" s="9">
        <v>7.7</v>
      </c>
      <c r="P199" s="111">
        <f t="shared" si="14"/>
        <v>7.7</v>
      </c>
      <c r="T199" s="85">
        <f t="shared" si="15"/>
        <v>1</v>
      </c>
    </row>
    <row r="200" spans="1:20" ht="19.5" customHeight="1">
      <c r="A200" s="5" t="s">
        <v>194</v>
      </c>
      <c r="B200" s="19">
        <v>112</v>
      </c>
      <c r="C200" s="14"/>
      <c r="L200" s="9"/>
      <c r="N200" s="9">
        <v>7.98</v>
      </c>
      <c r="P200" s="111">
        <f t="shared" si="14"/>
        <v>7.98</v>
      </c>
      <c r="T200" s="85">
        <f t="shared" si="15"/>
        <v>1</v>
      </c>
    </row>
    <row r="201" spans="1:20" ht="19.5" customHeight="1">
      <c r="A201" s="5" t="s">
        <v>195</v>
      </c>
      <c r="B201" s="19">
        <v>121</v>
      </c>
      <c r="C201" s="14"/>
      <c r="L201" s="9"/>
      <c r="N201" s="9">
        <v>8.04</v>
      </c>
      <c r="P201" s="111">
        <f t="shared" si="14"/>
        <v>8.04</v>
      </c>
      <c r="T201" s="85">
        <f t="shared" si="15"/>
        <v>1</v>
      </c>
    </row>
    <row r="202" spans="1:20" ht="19.5" customHeight="1">
      <c r="A202" s="5" t="s">
        <v>196</v>
      </c>
      <c r="B202" s="19">
        <v>113</v>
      </c>
      <c r="C202" s="14"/>
      <c r="L202" s="9"/>
      <c r="N202" s="9">
        <v>8.16</v>
      </c>
      <c r="P202" s="111">
        <f t="shared" si="14"/>
        <v>8.16</v>
      </c>
      <c r="T202" s="85">
        <f t="shared" si="15"/>
        <v>1</v>
      </c>
    </row>
    <row r="203" spans="1:20" ht="19.5" customHeight="1">
      <c r="A203" s="5" t="s">
        <v>197</v>
      </c>
      <c r="B203" s="19">
        <v>115</v>
      </c>
      <c r="C203" s="14"/>
      <c r="N203" s="9">
        <v>8</v>
      </c>
      <c r="P203" s="111">
        <f t="shared" si="14"/>
        <v>8</v>
      </c>
      <c r="T203" s="85">
        <f t="shared" si="15"/>
        <v>1</v>
      </c>
    </row>
    <row r="204" spans="1:20" ht="19.5" customHeight="1">
      <c r="A204" s="5" t="s">
        <v>198</v>
      </c>
      <c r="B204" s="19">
        <v>126</v>
      </c>
      <c r="C204" s="14"/>
      <c r="N204" s="9">
        <v>7.85</v>
      </c>
      <c r="P204" s="111">
        <f t="shared" si="14"/>
        <v>7.85</v>
      </c>
      <c r="T204" s="85">
        <f t="shared" si="15"/>
        <v>1</v>
      </c>
    </row>
    <row r="205" spans="1:20" ht="19.5" customHeight="1">
      <c r="A205" s="5" t="s">
        <v>199</v>
      </c>
      <c r="B205" s="19">
        <v>115</v>
      </c>
      <c r="C205" s="14"/>
      <c r="N205" s="9">
        <v>7.85</v>
      </c>
      <c r="P205" s="111">
        <f t="shared" si="14"/>
        <v>7.85</v>
      </c>
      <c r="T205" s="85">
        <f t="shared" si="15"/>
        <v>1</v>
      </c>
    </row>
    <row r="206" spans="1:20" ht="19.5" customHeight="1">
      <c r="A206" s="5" t="s">
        <v>200</v>
      </c>
      <c r="B206" s="19">
        <v>114</v>
      </c>
      <c r="C206" s="14"/>
      <c r="N206" s="9">
        <v>8.08</v>
      </c>
      <c r="P206" s="111">
        <f t="shared" si="14"/>
        <v>8.08</v>
      </c>
      <c r="T206" s="85">
        <f t="shared" si="15"/>
        <v>1</v>
      </c>
    </row>
    <row r="207" spans="1:20" ht="19.5" customHeight="1">
      <c r="A207" s="5" t="s">
        <v>201</v>
      </c>
      <c r="B207" s="19">
        <v>102</v>
      </c>
      <c r="C207" s="14"/>
      <c r="N207" s="9">
        <v>8.14</v>
      </c>
      <c r="P207" s="111">
        <f t="shared" si="14"/>
        <v>8.14</v>
      </c>
      <c r="T207" s="85">
        <f t="shared" si="15"/>
        <v>1</v>
      </c>
    </row>
    <row r="208" spans="1:20" ht="19.5" customHeight="1">
      <c r="A208" s="5" t="s">
        <v>202</v>
      </c>
      <c r="B208" s="19">
        <v>107</v>
      </c>
      <c r="C208" s="14"/>
      <c r="N208" s="9">
        <v>7.97</v>
      </c>
      <c r="P208" s="111">
        <f t="shared" si="14"/>
        <v>7.97</v>
      </c>
      <c r="T208" s="85">
        <f t="shared" si="15"/>
        <v>1</v>
      </c>
    </row>
    <row r="209" spans="1:20" ht="19.5" customHeight="1">
      <c r="A209" s="5" t="s">
        <v>203</v>
      </c>
      <c r="B209" s="19">
        <v>105</v>
      </c>
      <c r="C209" s="14"/>
      <c r="N209" s="9">
        <v>7.58</v>
      </c>
      <c r="P209" s="111">
        <f t="shared" si="14"/>
        <v>7.58</v>
      </c>
      <c r="T209" s="85">
        <f t="shared" si="15"/>
        <v>1</v>
      </c>
    </row>
    <row r="210" spans="1:20" ht="19.5" customHeight="1">
      <c r="A210" s="5" t="s">
        <v>204</v>
      </c>
      <c r="B210" s="19">
        <v>107</v>
      </c>
      <c r="C210" s="14"/>
      <c r="N210" s="9">
        <v>7.76</v>
      </c>
      <c r="P210" s="111">
        <f t="shared" si="14"/>
        <v>7.76</v>
      </c>
      <c r="T210" s="85">
        <f t="shared" si="15"/>
        <v>1</v>
      </c>
    </row>
    <row r="211" spans="1:20" ht="19.5" customHeight="1">
      <c r="A211" s="5" t="s">
        <v>205</v>
      </c>
      <c r="B211" s="19">
        <v>104</v>
      </c>
      <c r="C211" s="14"/>
      <c r="N211" s="9">
        <v>7.81</v>
      </c>
      <c r="P211" s="111">
        <f t="shared" si="14"/>
        <v>7.81</v>
      </c>
      <c r="T211" s="85">
        <f t="shared" si="15"/>
        <v>1</v>
      </c>
    </row>
    <row r="212" spans="1:20" ht="19.5" customHeight="1">
      <c r="A212" s="5" t="s">
        <v>206</v>
      </c>
      <c r="B212" s="19">
        <v>114</v>
      </c>
      <c r="C212" s="14"/>
      <c r="N212" s="9">
        <v>7.74</v>
      </c>
      <c r="P212" s="111">
        <f t="shared" si="14"/>
        <v>7.74</v>
      </c>
      <c r="T212" s="85">
        <f t="shared" si="15"/>
        <v>1</v>
      </c>
    </row>
    <row r="213" spans="1:20" ht="19.5" customHeight="1">
      <c r="A213" s="5" t="s">
        <v>207</v>
      </c>
      <c r="B213" s="19">
        <v>105</v>
      </c>
      <c r="C213" s="14"/>
      <c r="N213" s="9">
        <v>7.74</v>
      </c>
      <c r="P213" s="111">
        <f t="shared" si="14"/>
        <v>7.74</v>
      </c>
      <c r="T213" s="85">
        <f t="shared" si="15"/>
        <v>1</v>
      </c>
    </row>
    <row r="214" spans="1:20" ht="19.5" customHeight="1">
      <c r="A214" s="5" t="s">
        <v>208</v>
      </c>
      <c r="B214" s="19">
        <v>110</v>
      </c>
      <c r="C214" s="14"/>
      <c r="N214" s="9">
        <v>7.66</v>
      </c>
      <c r="P214" s="111">
        <f t="shared" si="14"/>
        <v>7.66</v>
      </c>
      <c r="T214" s="85">
        <f t="shared" si="15"/>
        <v>1</v>
      </c>
    </row>
    <row r="215" spans="1:20" ht="19.5" customHeight="1">
      <c r="A215" s="5" t="s">
        <v>209</v>
      </c>
      <c r="B215" s="19">
        <v>114</v>
      </c>
      <c r="C215" s="14"/>
      <c r="N215" s="9">
        <v>7.28</v>
      </c>
      <c r="P215" s="111">
        <f t="shared" si="14"/>
        <v>7.28</v>
      </c>
      <c r="T215" s="85">
        <f t="shared" si="15"/>
        <v>1</v>
      </c>
    </row>
    <row r="216" spans="1:20" ht="19.5" customHeight="1">
      <c r="A216" s="5" t="s">
        <v>210</v>
      </c>
      <c r="B216" s="19">
        <v>103</v>
      </c>
      <c r="C216" s="14"/>
      <c r="N216" s="9">
        <v>7.7</v>
      </c>
      <c r="P216" s="111">
        <f t="shared" si="14"/>
        <v>7.7</v>
      </c>
      <c r="T216" s="85">
        <f t="shared" si="15"/>
        <v>1</v>
      </c>
    </row>
    <row r="217" spans="1:20" ht="19.5" customHeight="1">
      <c r="A217" s="5" t="s">
        <v>211</v>
      </c>
      <c r="B217" s="19">
        <v>114</v>
      </c>
      <c r="C217" s="14"/>
      <c r="N217" s="9">
        <v>7.58</v>
      </c>
      <c r="P217" s="111">
        <f t="shared" si="14"/>
        <v>7.58</v>
      </c>
      <c r="T217" s="85">
        <f t="shared" si="15"/>
        <v>1</v>
      </c>
    </row>
    <row r="218" spans="1:20" ht="19.5" customHeight="1">
      <c r="A218" s="5" t="s">
        <v>212</v>
      </c>
      <c r="B218" s="19">
        <v>108</v>
      </c>
      <c r="C218" s="14"/>
      <c r="N218" s="9">
        <v>7.99</v>
      </c>
      <c r="P218" s="111">
        <f t="shared" si="14"/>
        <v>7.99</v>
      </c>
      <c r="T218" s="85">
        <f t="shared" si="15"/>
        <v>1</v>
      </c>
    </row>
    <row r="219" spans="1:20" ht="19.5" customHeight="1">
      <c r="A219" s="5" t="s">
        <v>213</v>
      </c>
      <c r="B219" s="19">
        <v>105</v>
      </c>
      <c r="C219" s="14"/>
      <c r="N219" s="9">
        <v>7.86</v>
      </c>
      <c r="P219" s="111">
        <f t="shared" si="14"/>
        <v>7.86</v>
      </c>
      <c r="T219" s="85">
        <f t="shared" si="15"/>
        <v>1</v>
      </c>
    </row>
    <row r="220" spans="1:20" ht="19.5" customHeight="1">
      <c r="A220" s="5" t="s">
        <v>214</v>
      </c>
      <c r="B220" s="19">
        <v>117</v>
      </c>
      <c r="C220" s="14"/>
      <c r="N220" s="9">
        <v>8.19</v>
      </c>
      <c r="P220" s="111">
        <f t="shared" si="14"/>
        <v>8.19</v>
      </c>
      <c r="T220" s="85">
        <f t="shared" si="15"/>
        <v>1</v>
      </c>
    </row>
    <row r="221" spans="1:20" ht="19.5" customHeight="1">
      <c r="A221" s="5" t="s">
        <v>215</v>
      </c>
      <c r="B221" s="19">
        <v>103</v>
      </c>
      <c r="C221" s="14"/>
      <c r="N221" s="9">
        <v>7.46</v>
      </c>
      <c r="P221" s="111">
        <f t="shared" si="14"/>
        <v>7.46</v>
      </c>
      <c r="T221" s="85">
        <f t="shared" si="15"/>
        <v>1</v>
      </c>
    </row>
    <row r="222" spans="1:20" ht="19.5" customHeight="1">
      <c r="A222" s="5" t="s">
        <v>216</v>
      </c>
      <c r="B222" s="19">
        <v>98</v>
      </c>
      <c r="C222" s="14"/>
      <c r="N222" s="9">
        <v>7.93</v>
      </c>
      <c r="P222" s="111">
        <f t="shared" si="14"/>
        <v>7.93</v>
      </c>
      <c r="T222" s="85">
        <f t="shared" si="15"/>
        <v>1</v>
      </c>
    </row>
    <row r="223" spans="1:20" ht="19.5" customHeight="1">
      <c r="A223" s="5" t="s">
        <v>217</v>
      </c>
      <c r="B223" s="19">
        <v>120</v>
      </c>
      <c r="C223" s="14"/>
      <c r="N223" s="9">
        <v>7.52</v>
      </c>
      <c r="P223" s="111">
        <f t="shared" si="14"/>
        <v>7.52</v>
      </c>
      <c r="T223" s="85">
        <f t="shared" si="15"/>
        <v>1</v>
      </c>
    </row>
    <row r="224" spans="1:20" ht="19.5" customHeight="1">
      <c r="A224" s="5" t="s">
        <v>218</v>
      </c>
      <c r="B224" s="19">
        <v>103</v>
      </c>
      <c r="C224" s="14"/>
      <c r="N224" s="9">
        <v>7.96</v>
      </c>
      <c r="P224" s="111">
        <f t="shared" si="14"/>
        <v>7.96</v>
      </c>
      <c r="T224" s="85">
        <f t="shared" si="15"/>
        <v>1</v>
      </c>
    </row>
    <row r="225" spans="1:20" ht="19.5" customHeight="1">
      <c r="A225" s="5" t="s">
        <v>219</v>
      </c>
      <c r="B225" s="19">
        <v>114</v>
      </c>
      <c r="C225" s="14"/>
      <c r="N225" s="9">
        <v>8.12</v>
      </c>
      <c r="P225" s="111">
        <f t="shared" si="14"/>
        <v>8.12</v>
      </c>
      <c r="T225" s="85">
        <f t="shared" si="15"/>
        <v>1</v>
      </c>
    </row>
    <row r="226" spans="1:20" ht="19.5" customHeight="1">
      <c r="A226" s="5" t="s">
        <v>220</v>
      </c>
      <c r="B226" s="19">
        <v>111</v>
      </c>
      <c r="C226" s="14"/>
      <c r="N226" s="9">
        <v>7.92</v>
      </c>
      <c r="P226" s="111">
        <f t="shared" si="14"/>
        <v>7.92</v>
      </c>
      <c r="T226" s="85">
        <f t="shared" si="15"/>
        <v>1</v>
      </c>
    </row>
    <row r="227" spans="1:20" ht="19.5" customHeight="1">
      <c r="A227" s="5" t="s">
        <v>221</v>
      </c>
      <c r="B227" s="19">
        <v>114</v>
      </c>
      <c r="C227" s="14"/>
      <c r="N227" s="9">
        <v>7.61</v>
      </c>
      <c r="P227" s="111">
        <f t="shared" si="14"/>
        <v>7.61</v>
      </c>
      <c r="T227" s="85">
        <f t="shared" si="15"/>
        <v>1</v>
      </c>
    </row>
    <row r="228" spans="1:20" ht="19.5" customHeight="1">
      <c r="A228" s="5" t="s">
        <v>222</v>
      </c>
      <c r="B228" s="19">
        <v>100</v>
      </c>
      <c r="C228" s="14"/>
      <c r="N228" s="9">
        <v>7.69</v>
      </c>
      <c r="P228" s="111">
        <f t="shared" si="14"/>
        <v>7.69</v>
      </c>
      <c r="T228" s="85">
        <f t="shared" si="15"/>
        <v>1</v>
      </c>
    </row>
    <row r="229" spans="1:20" ht="19.5" customHeight="1">
      <c r="A229" s="5" t="s">
        <v>223</v>
      </c>
      <c r="B229" s="19">
        <v>117</v>
      </c>
      <c r="C229" s="14"/>
      <c r="N229" s="9">
        <v>7.65</v>
      </c>
      <c r="P229" s="111">
        <f t="shared" si="14"/>
        <v>7.65</v>
      </c>
      <c r="T229" s="85">
        <f t="shared" si="15"/>
        <v>1</v>
      </c>
    </row>
    <row r="230" spans="1:23" s="122" customFormat="1" ht="19.5" customHeight="1" thickBot="1">
      <c r="A230" s="113"/>
      <c r="B230" s="114"/>
      <c r="C230" s="115"/>
      <c r="D230" s="116"/>
      <c r="E230" s="117"/>
      <c r="F230" s="116"/>
      <c r="G230" s="117"/>
      <c r="H230" s="116"/>
      <c r="I230" s="117"/>
      <c r="J230" s="116"/>
      <c r="K230" s="117"/>
      <c r="L230" s="116"/>
      <c r="M230" s="117"/>
      <c r="N230" s="118"/>
      <c r="O230" s="117"/>
      <c r="P230" s="119"/>
      <c r="Q230" s="120"/>
      <c r="R230" s="120"/>
      <c r="S230" s="121"/>
      <c r="T230" s="85" t="str">
        <f t="shared" si="15"/>
        <v> </v>
      </c>
      <c r="U230" s="121"/>
      <c r="V230" s="121"/>
      <c r="W230" s="121"/>
    </row>
    <row r="231" spans="1:23" s="130" customFormat="1" ht="19.5" customHeight="1" thickBot="1">
      <c r="A231" s="123" t="s">
        <v>266</v>
      </c>
      <c r="B231" s="124"/>
      <c r="C231" s="125"/>
      <c r="D231" s="126"/>
      <c r="E231" s="127"/>
      <c r="F231" s="126"/>
      <c r="G231" s="127"/>
      <c r="H231" s="126"/>
      <c r="I231" s="127"/>
      <c r="J231" s="126"/>
      <c r="K231" s="127"/>
      <c r="L231" s="126"/>
      <c r="M231" s="127"/>
      <c r="N231" s="128"/>
      <c r="O231" s="127"/>
      <c r="P231" s="131">
        <f>COUNTIF(P3:P230,"&gt;5")</f>
        <v>220</v>
      </c>
      <c r="Q231" s="131">
        <f>COUNTIF(Q3:Q230,"&gt;5")</f>
        <v>49</v>
      </c>
      <c r="R231" s="131">
        <f>COUNTIF(R3:R230,"&gt;5")</f>
        <v>35</v>
      </c>
      <c r="S231" s="129">
        <f>SUM(S3:S230)</f>
        <v>33</v>
      </c>
      <c r="T231" s="129">
        <f>SUM(T3:T230)</f>
        <v>220</v>
      </c>
      <c r="U231" s="129"/>
      <c r="V231" s="129"/>
      <c r="W231" s="129"/>
    </row>
    <row r="232" spans="1:23" s="2" customFormat="1" ht="19.5" customHeight="1">
      <c r="A232" s="6" t="s">
        <v>267</v>
      </c>
      <c r="B232" s="21"/>
      <c r="C232" s="16"/>
      <c r="D232" s="1"/>
      <c r="E232" s="12"/>
      <c r="F232" s="1"/>
      <c r="G232" s="12"/>
      <c r="H232" s="1"/>
      <c r="I232" s="12"/>
      <c r="J232" s="1"/>
      <c r="K232" s="12"/>
      <c r="L232" s="1"/>
      <c r="M232" s="12"/>
      <c r="N232" s="11"/>
      <c r="O232" s="12"/>
      <c r="P232" s="102">
        <f>SUM(P3:P230)/P231</f>
        <v>7.770318181818182</v>
      </c>
      <c r="Q232" s="102">
        <f>SUM(Q3:Q230)/Q231</f>
        <v>7.964897959183673</v>
      </c>
      <c r="R232" s="102">
        <f>SUM(R3:R230)/R231</f>
        <v>8.099714285714288</v>
      </c>
      <c r="S232" s="102">
        <f>SUM(S3:S230)/S231</f>
        <v>1</v>
      </c>
      <c r="T232" s="88"/>
      <c r="U232" s="88"/>
      <c r="V232" s="88"/>
      <c r="W232" s="88"/>
    </row>
    <row r="233" spans="1:14" ht="19.5" customHeight="1">
      <c r="A233" s="5"/>
      <c r="B233" s="19"/>
      <c r="C233" s="14"/>
      <c r="N233" s="9"/>
    </row>
    <row r="234" spans="1:18" ht="19.5" customHeight="1">
      <c r="A234" s="5"/>
      <c r="B234" s="19"/>
      <c r="C234" s="14"/>
      <c r="N234" s="9"/>
      <c r="P234" s="98">
        <f>SUMIF(R3:R230,"&gt;7,7499",P3:P230)</f>
        <v>277.07</v>
      </c>
      <c r="R234" s="99">
        <f>SUMIF(R3:R230,"&gt;7,7499",P3:P230)</f>
        <v>277.07</v>
      </c>
    </row>
    <row r="235" spans="1:18" ht="19.5" customHeight="1">
      <c r="A235" s="5"/>
      <c r="B235" s="19"/>
      <c r="C235" s="14"/>
      <c r="N235" s="9"/>
      <c r="R235" s="99">
        <f>+R234/R231</f>
        <v>7.916285714285714</v>
      </c>
    </row>
    <row r="236" spans="1:14" ht="19.5" customHeight="1">
      <c r="A236" s="5"/>
      <c r="B236" s="19"/>
      <c r="C236" s="14"/>
      <c r="N236" s="9"/>
    </row>
    <row r="237" spans="1:18" ht="19.5" customHeight="1">
      <c r="A237" s="5"/>
      <c r="B237" s="19">
        <f>SUMIF(T3:T230,"=1",B3:B230)</f>
        <v>23493</v>
      </c>
      <c r="C237" s="14"/>
      <c r="N237" s="9"/>
      <c r="R237" s="99">
        <f>SUMIF(R3:R230,"&gt;7,7499",B3:B230)</f>
        <v>3835</v>
      </c>
    </row>
    <row r="238" spans="1:18" ht="19.5" customHeight="1">
      <c r="A238" s="5"/>
      <c r="B238" s="19">
        <f>+B237/T231</f>
        <v>106.78636363636363</v>
      </c>
      <c r="C238" s="14"/>
      <c r="N238" s="9"/>
      <c r="R238" s="99">
        <f>+R237/R231</f>
        <v>109.57142857142857</v>
      </c>
    </row>
    <row r="240" spans="17:18" ht="19.5" customHeight="1">
      <c r="Q240" s="132">
        <f>+Q231/$P$231</f>
        <v>0.22272727272727272</v>
      </c>
      <c r="R240" s="132">
        <f>+R231/$P$231</f>
        <v>0.1590909090909091</v>
      </c>
    </row>
    <row r="242" ht="19.5" customHeight="1">
      <c r="P242" s="98">
        <f>MAX(P3:P230)</f>
        <v>8.63</v>
      </c>
    </row>
    <row r="243" ht="19.5" customHeight="1">
      <c r="P243" s="98">
        <f>MIN(P3:P230)</f>
        <v>7.26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2"/>
  <sheetViews>
    <sheetView zoomScale="60" zoomScaleNormal="6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1" sqref="B31"/>
    </sheetView>
  </sheetViews>
  <sheetFormatPr defaultColWidth="9.140625" defaultRowHeight="19.5" customHeight="1"/>
  <cols>
    <col min="1" max="1" width="36.28125" style="3" customWidth="1"/>
    <col min="2" max="2" width="13.28125" style="18" customWidth="1"/>
    <col min="3" max="3" width="7.421875" style="13" customWidth="1"/>
    <col min="4" max="4" width="7.421875" style="3" customWidth="1"/>
    <col min="5" max="5" width="7.421875" style="13" customWidth="1"/>
    <col min="6" max="6" width="7.421875" style="3" customWidth="1"/>
    <col min="7" max="7" width="7.421875" style="13" customWidth="1"/>
    <col min="8" max="8" width="7.421875" style="3" customWidth="1"/>
    <col min="9" max="9" width="7.421875" style="13" customWidth="1"/>
    <col min="10" max="10" width="7.421875" style="3" customWidth="1"/>
    <col min="11" max="11" width="7.421875" style="13" customWidth="1"/>
    <col min="12" max="12" width="7.421875" style="3" customWidth="1"/>
    <col min="13" max="13" width="7.421875" style="13" customWidth="1"/>
    <col min="14" max="14" width="7.421875" style="3" customWidth="1"/>
    <col min="15" max="15" width="7.421875" style="13" customWidth="1"/>
    <col min="16" max="16" width="9.421875" style="98" bestFit="1" customWidth="1"/>
    <col min="17" max="17" width="12.28125" style="99" customWidth="1"/>
    <col min="18" max="18" width="13.140625" style="99" customWidth="1"/>
    <col min="19" max="19" width="20.8515625" style="85" customWidth="1"/>
    <col min="20" max="27" width="9.140625" style="85" customWidth="1"/>
    <col min="28" max="16384" width="9.140625" style="4" customWidth="1"/>
  </cols>
  <sheetData>
    <row r="1" spans="1:27" s="25" customFormat="1" ht="19.5" customHeight="1">
      <c r="A1" s="22" t="s">
        <v>32</v>
      </c>
      <c r="B1" s="23" t="s">
        <v>33</v>
      </c>
      <c r="C1" s="24">
        <v>2003</v>
      </c>
      <c r="D1" s="22">
        <v>2004</v>
      </c>
      <c r="E1" s="24">
        <v>2004</v>
      </c>
      <c r="F1" s="22">
        <v>2005</v>
      </c>
      <c r="G1" s="24">
        <v>2005</v>
      </c>
      <c r="H1" s="22">
        <v>2006</v>
      </c>
      <c r="I1" s="24">
        <v>2006</v>
      </c>
      <c r="J1" s="22">
        <v>2007</v>
      </c>
      <c r="K1" s="24">
        <v>2007</v>
      </c>
      <c r="L1" s="22">
        <v>2008</v>
      </c>
      <c r="M1" s="24">
        <v>2008</v>
      </c>
      <c r="N1" s="22">
        <v>2009</v>
      </c>
      <c r="O1" s="24">
        <v>2009</v>
      </c>
      <c r="P1" s="94"/>
      <c r="Q1" s="95"/>
      <c r="R1" s="95"/>
      <c r="S1" s="83"/>
      <c r="T1" s="83"/>
      <c r="U1" s="83"/>
      <c r="V1" s="83"/>
      <c r="W1" s="83"/>
      <c r="X1" s="83"/>
      <c r="Y1" s="83"/>
      <c r="Z1" s="83"/>
      <c r="AA1" s="83"/>
    </row>
    <row r="2" spans="1:27" s="29" customFormat="1" ht="19.5" customHeight="1">
      <c r="A2" s="65">
        <v>2003</v>
      </c>
      <c r="B2" s="27" t="s">
        <v>34</v>
      </c>
      <c r="C2" s="28" t="s">
        <v>35</v>
      </c>
      <c r="D2" s="26" t="s">
        <v>35</v>
      </c>
      <c r="E2" s="28" t="s">
        <v>36</v>
      </c>
      <c r="F2" s="26" t="s">
        <v>35</v>
      </c>
      <c r="G2" s="28" t="s">
        <v>36</v>
      </c>
      <c r="H2" s="26" t="s">
        <v>87</v>
      </c>
      <c r="I2" s="28" t="s">
        <v>36</v>
      </c>
      <c r="J2" s="26" t="s">
        <v>116</v>
      </c>
      <c r="K2" s="28" t="s">
        <v>117</v>
      </c>
      <c r="L2" s="26" t="s">
        <v>116</v>
      </c>
      <c r="M2" s="28" t="s">
        <v>117</v>
      </c>
      <c r="N2" s="26" t="s">
        <v>116</v>
      </c>
      <c r="O2" s="28" t="s">
        <v>117</v>
      </c>
      <c r="P2" s="96" t="s">
        <v>261</v>
      </c>
      <c r="Q2" s="97" t="s">
        <v>262</v>
      </c>
      <c r="R2" s="97" t="s">
        <v>265</v>
      </c>
      <c r="S2" s="84" t="s">
        <v>263</v>
      </c>
      <c r="T2" s="84" t="s">
        <v>264</v>
      </c>
      <c r="U2" s="84"/>
      <c r="V2" s="84"/>
      <c r="W2" s="84"/>
      <c r="X2" s="84"/>
      <c r="Y2" s="84"/>
      <c r="Z2" s="84"/>
      <c r="AA2" s="84"/>
    </row>
    <row r="3" spans="1:27" ht="19.5" customHeight="1">
      <c r="A3" s="5" t="s">
        <v>0</v>
      </c>
      <c r="B3" s="19">
        <v>108</v>
      </c>
      <c r="C3" s="14">
        <v>7.72</v>
      </c>
      <c r="O3" s="13">
        <v>8.03</v>
      </c>
      <c r="P3" s="98">
        <f>+C3</f>
        <v>7.72</v>
      </c>
      <c r="Q3" s="99">
        <f>+O3</f>
        <v>8.03</v>
      </c>
      <c r="R3" s="99">
        <f>IF(Q3&gt;7.749,Q3," ")</f>
        <v>8.03</v>
      </c>
      <c r="T3" s="85">
        <f>IF(P3&gt;5,1," ")</f>
        <v>1</v>
      </c>
      <c r="U3" s="85" t="str">
        <f aca="true" t="shared" si="0" ref="U3:U66">IF(P3&gt;7.999,R3," ")</f>
        <v> </v>
      </c>
      <c r="V3" s="85">
        <f aca="true" t="shared" si="1" ref="V3:V66">IF(P3&lt;7.999,R3," ")</f>
        <v>8.03</v>
      </c>
      <c r="W3" s="85" t="str">
        <f aca="true" t="shared" si="2" ref="W3:W66">IF(P3&gt;7.999,Q3," ")</f>
        <v> </v>
      </c>
      <c r="X3" s="85">
        <f aca="true" t="shared" si="3" ref="X3:X66">IF(P3&lt;7.999,Q3," ")</f>
        <v>8.03</v>
      </c>
      <c r="Y3" s="139" t="str">
        <f aca="true" t="shared" si="4" ref="Y3:Y66">IF(Q3&lt;5,P3," ")</f>
        <v> </v>
      </c>
      <c r="Z3" s="139" t="str">
        <f aca="true" t="shared" si="5" ref="Z3:Z8">IF(P3&gt;=$AA$233,1," ")</f>
        <v> </v>
      </c>
      <c r="AA3" s="139" t="str">
        <f aca="true" t="shared" si="6" ref="AA3:AA8">IF(P3&gt;=$AA$233,R3," ")</f>
        <v> </v>
      </c>
    </row>
    <row r="4" spans="1:27" ht="19.5" customHeight="1">
      <c r="A4" s="5" t="s">
        <v>1</v>
      </c>
      <c r="B4" s="19">
        <v>100</v>
      </c>
      <c r="C4" s="14">
        <v>7.5</v>
      </c>
      <c r="D4" s="9">
        <v>7.58</v>
      </c>
      <c r="P4" s="98">
        <f>+D4</f>
        <v>7.58</v>
      </c>
      <c r="R4" s="99" t="str">
        <f aca="true" t="shared" si="7" ref="R4:R67">IF(Q4&gt;7.749,Q4," ")</f>
        <v> </v>
      </c>
      <c r="T4" s="85">
        <f aca="true" t="shared" si="8" ref="T4:T67">IF(P4&gt;5,1," ")</f>
        <v>1</v>
      </c>
      <c r="U4" s="85" t="str">
        <f t="shared" si="0"/>
        <v> </v>
      </c>
      <c r="V4" s="85" t="str">
        <f t="shared" si="1"/>
        <v> </v>
      </c>
      <c r="W4" s="85" t="str">
        <f t="shared" si="2"/>
        <v> </v>
      </c>
      <c r="X4" s="85">
        <f t="shared" si="3"/>
        <v>0</v>
      </c>
      <c r="Y4" s="139">
        <f t="shared" si="4"/>
        <v>7.58</v>
      </c>
      <c r="Z4" s="139" t="str">
        <f t="shared" si="5"/>
        <v> </v>
      </c>
      <c r="AA4" s="139" t="str">
        <f t="shared" si="6"/>
        <v> </v>
      </c>
    </row>
    <row r="5" spans="1:27" ht="19.5" customHeight="1">
      <c r="A5" s="5" t="s">
        <v>2</v>
      </c>
      <c r="B5" s="19">
        <v>103</v>
      </c>
      <c r="C5" s="14">
        <v>7.5</v>
      </c>
      <c r="P5" s="98">
        <f aca="true" t="shared" si="9" ref="P5:P10">+C5</f>
        <v>7.5</v>
      </c>
      <c r="R5" s="99" t="str">
        <f t="shared" si="7"/>
        <v> </v>
      </c>
      <c r="T5" s="85">
        <f t="shared" si="8"/>
        <v>1</v>
      </c>
      <c r="U5" s="85" t="str">
        <f t="shared" si="0"/>
        <v> </v>
      </c>
      <c r="V5" s="85" t="str">
        <f t="shared" si="1"/>
        <v> </v>
      </c>
      <c r="W5" s="85" t="str">
        <f t="shared" si="2"/>
        <v> </v>
      </c>
      <c r="X5" s="85">
        <f t="shared" si="3"/>
        <v>0</v>
      </c>
      <c r="Y5" s="139">
        <f t="shared" si="4"/>
        <v>7.5</v>
      </c>
      <c r="Z5" s="139" t="str">
        <f t="shared" si="5"/>
        <v> </v>
      </c>
      <c r="AA5" s="139" t="str">
        <f t="shared" si="6"/>
        <v> </v>
      </c>
    </row>
    <row r="6" spans="1:27" ht="19.5" customHeight="1">
      <c r="A6" s="5" t="s">
        <v>3</v>
      </c>
      <c r="B6" s="19">
        <v>98</v>
      </c>
      <c r="C6" s="14">
        <v>7.81</v>
      </c>
      <c r="M6" s="13">
        <v>7.71</v>
      </c>
      <c r="P6" s="98">
        <f t="shared" si="9"/>
        <v>7.81</v>
      </c>
      <c r="Q6" s="99">
        <f>+M6</f>
        <v>7.71</v>
      </c>
      <c r="R6" s="99" t="str">
        <f t="shared" si="7"/>
        <v> </v>
      </c>
      <c r="T6" s="85">
        <f t="shared" si="8"/>
        <v>1</v>
      </c>
      <c r="U6" s="85" t="str">
        <f t="shared" si="0"/>
        <v> </v>
      </c>
      <c r="V6" s="85" t="str">
        <f t="shared" si="1"/>
        <v> </v>
      </c>
      <c r="W6" s="85" t="str">
        <f t="shared" si="2"/>
        <v> </v>
      </c>
      <c r="X6" s="85">
        <f t="shared" si="3"/>
        <v>7.71</v>
      </c>
      <c r="Y6" s="139" t="str">
        <f t="shared" si="4"/>
        <v> </v>
      </c>
      <c r="Z6" s="139" t="str">
        <f t="shared" si="5"/>
        <v> </v>
      </c>
      <c r="AA6" s="139" t="str">
        <f t="shared" si="6"/>
        <v> </v>
      </c>
    </row>
    <row r="7" spans="1:27" s="71" customFormat="1" ht="19.5" customHeight="1">
      <c r="A7" s="66" t="s">
        <v>4</v>
      </c>
      <c r="B7" s="67">
        <v>110</v>
      </c>
      <c r="C7" s="68">
        <v>7.43</v>
      </c>
      <c r="D7" s="69"/>
      <c r="E7" s="70"/>
      <c r="F7" s="69"/>
      <c r="G7" s="70" t="s">
        <v>224</v>
      </c>
      <c r="H7" s="69"/>
      <c r="I7" s="70"/>
      <c r="J7" s="69"/>
      <c r="K7" s="70" t="s">
        <v>225</v>
      </c>
      <c r="L7" s="69"/>
      <c r="M7" s="70"/>
      <c r="N7" s="69"/>
      <c r="O7" s="70"/>
      <c r="P7" s="98">
        <f t="shared" si="9"/>
        <v>7.43</v>
      </c>
      <c r="Q7" s="100">
        <v>8.04</v>
      </c>
      <c r="R7" s="99">
        <f t="shared" si="7"/>
        <v>8.04</v>
      </c>
      <c r="S7" s="86">
        <v>1</v>
      </c>
      <c r="T7" s="85">
        <f t="shared" si="8"/>
        <v>1</v>
      </c>
      <c r="U7" s="85" t="str">
        <f t="shared" si="0"/>
        <v> </v>
      </c>
      <c r="V7" s="85">
        <f t="shared" si="1"/>
        <v>8.04</v>
      </c>
      <c r="W7" s="85" t="str">
        <f t="shared" si="2"/>
        <v> </v>
      </c>
      <c r="X7" s="85">
        <f t="shared" si="3"/>
        <v>8.04</v>
      </c>
      <c r="Y7" s="139" t="str">
        <f t="shared" si="4"/>
        <v> </v>
      </c>
      <c r="Z7" s="139" t="str">
        <f t="shared" si="5"/>
        <v> </v>
      </c>
      <c r="AA7" s="139" t="str">
        <f t="shared" si="6"/>
        <v> </v>
      </c>
    </row>
    <row r="8" spans="1:27" ht="19.5" customHeight="1">
      <c r="A8" s="5" t="s">
        <v>5</v>
      </c>
      <c r="B8" s="19">
        <v>99</v>
      </c>
      <c r="C8" s="14">
        <v>7.85</v>
      </c>
      <c r="P8" s="98">
        <f t="shared" si="9"/>
        <v>7.85</v>
      </c>
      <c r="R8" s="99" t="str">
        <f t="shared" si="7"/>
        <v> </v>
      </c>
      <c r="T8" s="85">
        <f t="shared" si="8"/>
        <v>1</v>
      </c>
      <c r="U8" s="85" t="str">
        <f t="shared" si="0"/>
        <v> </v>
      </c>
      <c r="V8" s="85" t="str">
        <f t="shared" si="1"/>
        <v> </v>
      </c>
      <c r="W8" s="85" t="str">
        <f t="shared" si="2"/>
        <v> </v>
      </c>
      <c r="X8" s="85">
        <f t="shared" si="3"/>
        <v>0</v>
      </c>
      <c r="Y8" s="139">
        <f t="shared" si="4"/>
        <v>7.85</v>
      </c>
      <c r="Z8" s="139" t="str">
        <f t="shared" si="5"/>
        <v> </v>
      </c>
      <c r="AA8" s="139" t="str">
        <f t="shared" si="6"/>
        <v> </v>
      </c>
    </row>
    <row r="9" spans="1:27" ht="19.5" customHeight="1">
      <c r="A9" s="5" t="s">
        <v>6</v>
      </c>
      <c r="B9" s="19">
        <v>94</v>
      </c>
      <c r="C9" s="14">
        <v>7.74</v>
      </c>
      <c r="P9" s="98">
        <f t="shared" si="9"/>
        <v>7.74</v>
      </c>
      <c r="R9" s="99" t="str">
        <f t="shared" si="7"/>
        <v> </v>
      </c>
      <c r="T9" s="85">
        <f t="shared" si="8"/>
        <v>1</v>
      </c>
      <c r="U9" s="85" t="str">
        <f t="shared" si="0"/>
        <v> </v>
      </c>
      <c r="V9" s="85" t="str">
        <f t="shared" si="1"/>
        <v> </v>
      </c>
      <c r="W9" s="85" t="str">
        <f t="shared" si="2"/>
        <v> </v>
      </c>
      <c r="X9" s="85">
        <f t="shared" si="3"/>
        <v>0</v>
      </c>
      <c r="Y9" s="139">
        <f t="shared" si="4"/>
        <v>7.74</v>
      </c>
      <c r="Z9" s="139" t="str">
        <f aca="true" t="shared" si="10" ref="Z9:Z71">IF(P9&gt;=$AA$233,1," ")</f>
        <v> </v>
      </c>
      <c r="AA9" s="139" t="str">
        <f aca="true" t="shared" si="11" ref="AA9:AA67">IF(P9&gt;=$AA$233,R9," ")</f>
        <v> </v>
      </c>
    </row>
    <row r="10" spans="1:27" s="74" customFormat="1" ht="19.5" customHeight="1">
      <c r="A10" s="66" t="s">
        <v>7</v>
      </c>
      <c r="B10" s="67">
        <v>108</v>
      </c>
      <c r="C10" s="68">
        <v>7.57</v>
      </c>
      <c r="D10" s="72"/>
      <c r="E10" s="73"/>
      <c r="F10" s="72"/>
      <c r="G10" s="73" t="s">
        <v>226</v>
      </c>
      <c r="H10" s="72"/>
      <c r="I10" s="73"/>
      <c r="J10" s="72"/>
      <c r="K10" s="73" t="s">
        <v>227</v>
      </c>
      <c r="L10" s="72"/>
      <c r="M10" s="73"/>
      <c r="N10" s="72"/>
      <c r="O10" s="73"/>
      <c r="P10" s="98">
        <f t="shared" si="9"/>
        <v>7.57</v>
      </c>
      <c r="Q10" s="99">
        <v>8.35</v>
      </c>
      <c r="R10" s="99">
        <f t="shared" si="7"/>
        <v>8.35</v>
      </c>
      <c r="S10" s="85">
        <v>1</v>
      </c>
      <c r="T10" s="85">
        <f t="shared" si="8"/>
        <v>1</v>
      </c>
      <c r="U10" s="85" t="str">
        <f t="shared" si="0"/>
        <v> </v>
      </c>
      <c r="V10" s="85">
        <f t="shared" si="1"/>
        <v>8.35</v>
      </c>
      <c r="W10" s="85" t="str">
        <f t="shared" si="2"/>
        <v> </v>
      </c>
      <c r="X10" s="85">
        <f t="shared" si="3"/>
        <v>8.35</v>
      </c>
      <c r="Y10" s="139" t="str">
        <f t="shared" si="4"/>
        <v> </v>
      </c>
      <c r="Z10" s="139" t="str">
        <f t="shared" si="10"/>
        <v> </v>
      </c>
      <c r="AA10" s="139" t="str">
        <f t="shared" si="11"/>
        <v> </v>
      </c>
    </row>
    <row r="11" spans="1:27" ht="19.5" customHeight="1">
      <c r="A11" s="5" t="s">
        <v>8</v>
      </c>
      <c r="B11" s="19">
        <v>97</v>
      </c>
      <c r="C11" s="14">
        <v>7.81</v>
      </c>
      <c r="D11" s="9">
        <v>7.94</v>
      </c>
      <c r="G11" s="14">
        <v>7.68</v>
      </c>
      <c r="I11" s="13">
        <v>7.68</v>
      </c>
      <c r="M11" s="13">
        <v>7.74</v>
      </c>
      <c r="P11" s="98">
        <f>+D11</f>
        <v>7.94</v>
      </c>
      <c r="Q11" s="99">
        <f>+M11</f>
        <v>7.74</v>
      </c>
      <c r="R11" s="99" t="str">
        <f t="shared" si="7"/>
        <v> </v>
      </c>
      <c r="T11" s="85">
        <f t="shared" si="8"/>
        <v>1</v>
      </c>
      <c r="U11" s="85" t="str">
        <f t="shared" si="0"/>
        <v> </v>
      </c>
      <c r="V11" s="85" t="str">
        <f t="shared" si="1"/>
        <v> </v>
      </c>
      <c r="W11" s="85" t="str">
        <f t="shared" si="2"/>
        <v> </v>
      </c>
      <c r="X11" s="85">
        <f t="shared" si="3"/>
        <v>7.74</v>
      </c>
      <c r="Y11" s="139" t="str">
        <f t="shared" si="4"/>
        <v> </v>
      </c>
      <c r="Z11" s="139" t="str">
        <f t="shared" si="10"/>
        <v> </v>
      </c>
      <c r="AA11" s="139" t="str">
        <f t="shared" si="11"/>
        <v> </v>
      </c>
    </row>
    <row r="12" spans="1:27" ht="19.5" customHeight="1">
      <c r="A12" s="5" t="s">
        <v>9</v>
      </c>
      <c r="B12" s="19">
        <v>104</v>
      </c>
      <c r="C12" s="14">
        <v>7.47</v>
      </c>
      <c r="P12" s="98">
        <f>+C12</f>
        <v>7.47</v>
      </c>
      <c r="R12" s="99" t="str">
        <f t="shared" si="7"/>
        <v> </v>
      </c>
      <c r="T12" s="85">
        <f t="shared" si="8"/>
        <v>1</v>
      </c>
      <c r="U12" s="85" t="str">
        <f t="shared" si="0"/>
        <v> </v>
      </c>
      <c r="V12" s="85" t="str">
        <f t="shared" si="1"/>
        <v> </v>
      </c>
      <c r="W12" s="85" t="str">
        <f t="shared" si="2"/>
        <v> </v>
      </c>
      <c r="X12" s="85">
        <f t="shared" si="3"/>
        <v>0</v>
      </c>
      <c r="Y12" s="139">
        <f t="shared" si="4"/>
        <v>7.47</v>
      </c>
      <c r="Z12" s="139" t="str">
        <f t="shared" si="10"/>
        <v> </v>
      </c>
      <c r="AA12" s="139" t="str">
        <f t="shared" si="11"/>
        <v> </v>
      </c>
    </row>
    <row r="13" spans="1:27" ht="19.5" customHeight="1">
      <c r="A13" s="5" t="s">
        <v>10</v>
      </c>
      <c r="B13" s="19">
        <v>104</v>
      </c>
      <c r="C13" s="14">
        <v>7.28</v>
      </c>
      <c r="P13" s="98">
        <f aca="true" t="shared" si="12" ref="P13:P34">+C13</f>
        <v>7.28</v>
      </c>
      <c r="R13" s="99" t="str">
        <f t="shared" si="7"/>
        <v> </v>
      </c>
      <c r="T13" s="85">
        <f t="shared" si="8"/>
        <v>1</v>
      </c>
      <c r="U13" s="85" t="str">
        <f t="shared" si="0"/>
        <v> </v>
      </c>
      <c r="V13" s="85" t="str">
        <f t="shared" si="1"/>
        <v> </v>
      </c>
      <c r="W13" s="85" t="str">
        <f t="shared" si="2"/>
        <v> </v>
      </c>
      <c r="X13" s="85">
        <f t="shared" si="3"/>
        <v>0</v>
      </c>
      <c r="Y13" s="139">
        <f t="shared" si="4"/>
        <v>7.28</v>
      </c>
      <c r="Z13" s="139" t="str">
        <f t="shared" si="10"/>
        <v> </v>
      </c>
      <c r="AA13" s="139" t="str">
        <f t="shared" si="11"/>
        <v> </v>
      </c>
    </row>
    <row r="14" spans="1:27" s="74" customFormat="1" ht="19.5" customHeight="1">
      <c r="A14" s="66" t="s">
        <v>11</v>
      </c>
      <c r="B14" s="67">
        <v>110</v>
      </c>
      <c r="C14" s="68">
        <v>7.85</v>
      </c>
      <c r="D14" s="72"/>
      <c r="E14" s="73" t="s">
        <v>228</v>
      </c>
      <c r="F14" s="72"/>
      <c r="G14" s="73">
        <v>7.71</v>
      </c>
      <c r="H14" s="72"/>
      <c r="I14" s="73">
        <v>7.75</v>
      </c>
      <c r="J14" s="72"/>
      <c r="K14" s="73"/>
      <c r="L14" s="72"/>
      <c r="M14" s="73">
        <v>7.9</v>
      </c>
      <c r="N14" s="72"/>
      <c r="O14" s="73"/>
      <c r="P14" s="98">
        <f t="shared" si="12"/>
        <v>7.85</v>
      </c>
      <c r="Q14" s="99">
        <f>+M14</f>
        <v>7.9</v>
      </c>
      <c r="R14" s="99">
        <f t="shared" si="7"/>
        <v>7.9</v>
      </c>
      <c r="S14" s="85">
        <v>1</v>
      </c>
      <c r="T14" s="85">
        <f t="shared" si="8"/>
        <v>1</v>
      </c>
      <c r="U14" s="85" t="str">
        <f t="shared" si="0"/>
        <v> </v>
      </c>
      <c r="V14" s="85">
        <f t="shared" si="1"/>
        <v>7.9</v>
      </c>
      <c r="W14" s="85" t="str">
        <f t="shared" si="2"/>
        <v> </v>
      </c>
      <c r="X14" s="85">
        <f t="shared" si="3"/>
        <v>7.9</v>
      </c>
      <c r="Y14" s="139" t="str">
        <f t="shared" si="4"/>
        <v> </v>
      </c>
      <c r="Z14" s="139" t="str">
        <f t="shared" si="10"/>
        <v> </v>
      </c>
      <c r="AA14" s="139" t="str">
        <f t="shared" si="11"/>
        <v> </v>
      </c>
    </row>
    <row r="15" spans="1:27" ht="19.5" customHeight="1">
      <c r="A15" s="5" t="s">
        <v>12</v>
      </c>
      <c r="B15" s="19">
        <v>104</v>
      </c>
      <c r="C15" s="14">
        <v>7.76</v>
      </c>
      <c r="P15" s="98">
        <f t="shared" si="12"/>
        <v>7.76</v>
      </c>
      <c r="R15" s="99" t="str">
        <f t="shared" si="7"/>
        <v> </v>
      </c>
      <c r="T15" s="85">
        <f t="shared" si="8"/>
        <v>1</v>
      </c>
      <c r="U15" s="85" t="str">
        <f t="shared" si="0"/>
        <v> </v>
      </c>
      <c r="V15" s="85" t="str">
        <f t="shared" si="1"/>
        <v> </v>
      </c>
      <c r="W15" s="85" t="str">
        <f t="shared" si="2"/>
        <v> </v>
      </c>
      <c r="X15" s="85">
        <f t="shared" si="3"/>
        <v>0</v>
      </c>
      <c r="Y15" s="139">
        <f t="shared" si="4"/>
        <v>7.76</v>
      </c>
      <c r="Z15" s="139" t="str">
        <f t="shared" si="10"/>
        <v> </v>
      </c>
      <c r="AA15" s="139" t="str">
        <f t="shared" si="11"/>
        <v> </v>
      </c>
    </row>
    <row r="16" spans="1:27" ht="19.5" customHeight="1">
      <c r="A16" s="5" t="s">
        <v>13</v>
      </c>
      <c r="B16" s="19">
        <v>98</v>
      </c>
      <c r="C16" s="14">
        <v>7.63</v>
      </c>
      <c r="P16" s="98">
        <f t="shared" si="12"/>
        <v>7.63</v>
      </c>
      <c r="R16" s="99" t="str">
        <f t="shared" si="7"/>
        <v> </v>
      </c>
      <c r="T16" s="85">
        <f t="shared" si="8"/>
        <v>1</v>
      </c>
      <c r="U16" s="85" t="str">
        <f t="shared" si="0"/>
        <v> </v>
      </c>
      <c r="V16" s="85" t="str">
        <f t="shared" si="1"/>
        <v> </v>
      </c>
      <c r="W16" s="85" t="str">
        <f t="shared" si="2"/>
        <v> </v>
      </c>
      <c r="X16" s="85">
        <f t="shared" si="3"/>
        <v>0</v>
      </c>
      <c r="Y16" s="139">
        <f t="shared" si="4"/>
        <v>7.63</v>
      </c>
      <c r="Z16" s="139" t="str">
        <f t="shared" si="10"/>
        <v> </v>
      </c>
      <c r="AA16" s="139" t="str">
        <f t="shared" si="11"/>
        <v> </v>
      </c>
    </row>
    <row r="17" spans="1:27" ht="19.5" customHeight="1">
      <c r="A17" s="5" t="s">
        <v>14</v>
      </c>
      <c r="B17" s="19">
        <v>103</v>
      </c>
      <c r="C17" s="14">
        <v>7.94</v>
      </c>
      <c r="J17" s="4"/>
      <c r="P17" s="98">
        <f t="shared" si="12"/>
        <v>7.94</v>
      </c>
      <c r="R17" s="99" t="str">
        <f t="shared" si="7"/>
        <v> </v>
      </c>
      <c r="T17" s="85">
        <f t="shared" si="8"/>
        <v>1</v>
      </c>
      <c r="U17" s="85" t="str">
        <f t="shared" si="0"/>
        <v> </v>
      </c>
      <c r="V17" s="85" t="str">
        <f t="shared" si="1"/>
        <v> </v>
      </c>
      <c r="W17" s="85" t="str">
        <f t="shared" si="2"/>
        <v> </v>
      </c>
      <c r="X17" s="85">
        <f t="shared" si="3"/>
        <v>0</v>
      </c>
      <c r="Y17" s="139">
        <f t="shared" si="4"/>
        <v>7.94</v>
      </c>
      <c r="Z17" s="139" t="str">
        <f t="shared" si="10"/>
        <v> </v>
      </c>
      <c r="AA17" s="139" t="str">
        <f t="shared" si="11"/>
        <v> </v>
      </c>
    </row>
    <row r="18" spans="1:27" ht="19.5" customHeight="1">
      <c r="A18" s="5" t="s">
        <v>15</v>
      </c>
      <c r="B18" s="19">
        <v>102</v>
      </c>
      <c r="C18" s="14">
        <v>7.99</v>
      </c>
      <c r="E18" s="13">
        <v>7.6</v>
      </c>
      <c r="J18" s="4"/>
      <c r="P18" s="137">
        <f t="shared" si="12"/>
        <v>7.99</v>
      </c>
      <c r="Q18" s="136">
        <f>+E18</f>
        <v>7.6</v>
      </c>
      <c r="R18" s="99" t="str">
        <f t="shared" si="7"/>
        <v> </v>
      </c>
      <c r="T18" s="85">
        <f t="shared" si="8"/>
        <v>1</v>
      </c>
      <c r="U18" s="85" t="str">
        <f t="shared" si="0"/>
        <v> </v>
      </c>
      <c r="V18" s="85" t="str">
        <f t="shared" si="1"/>
        <v> </v>
      </c>
      <c r="W18" s="85" t="str">
        <f t="shared" si="2"/>
        <v> </v>
      </c>
      <c r="X18" s="85">
        <f t="shared" si="3"/>
        <v>7.6</v>
      </c>
      <c r="Y18" s="139" t="str">
        <f t="shared" si="4"/>
        <v> </v>
      </c>
      <c r="Z18" s="139" t="str">
        <f t="shared" si="10"/>
        <v> </v>
      </c>
      <c r="AA18" s="139" t="str">
        <f t="shared" si="11"/>
        <v> </v>
      </c>
    </row>
    <row r="19" spans="1:27" ht="19.5" customHeight="1">
      <c r="A19" s="5" t="s">
        <v>16</v>
      </c>
      <c r="B19" s="19">
        <v>101</v>
      </c>
      <c r="C19" s="14">
        <v>7.43</v>
      </c>
      <c r="J19" s="4"/>
      <c r="P19" s="98">
        <f t="shared" si="12"/>
        <v>7.43</v>
      </c>
      <c r="R19" s="99" t="str">
        <f t="shared" si="7"/>
        <v> </v>
      </c>
      <c r="T19" s="85">
        <f t="shared" si="8"/>
        <v>1</v>
      </c>
      <c r="U19" s="85" t="str">
        <f t="shared" si="0"/>
        <v> </v>
      </c>
      <c r="V19" s="85" t="str">
        <f t="shared" si="1"/>
        <v> </v>
      </c>
      <c r="W19" s="85" t="str">
        <f t="shared" si="2"/>
        <v> </v>
      </c>
      <c r="X19" s="85">
        <f t="shared" si="3"/>
        <v>0</v>
      </c>
      <c r="Y19" s="139">
        <f t="shared" si="4"/>
        <v>7.43</v>
      </c>
      <c r="Z19" s="139" t="str">
        <f t="shared" si="10"/>
        <v> </v>
      </c>
      <c r="AA19" s="139" t="str">
        <f t="shared" si="11"/>
        <v> </v>
      </c>
    </row>
    <row r="20" spans="1:27" ht="19.5" customHeight="1">
      <c r="A20" s="5" t="s">
        <v>17</v>
      </c>
      <c r="B20" s="19">
        <v>96</v>
      </c>
      <c r="C20" s="14">
        <v>7.81</v>
      </c>
      <c r="J20" s="4"/>
      <c r="P20" s="98">
        <f t="shared" si="12"/>
        <v>7.81</v>
      </c>
      <c r="R20" s="99" t="str">
        <f t="shared" si="7"/>
        <v> </v>
      </c>
      <c r="T20" s="85">
        <f t="shared" si="8"/>
        <v>1</v>
      </c>
      <c r="U20" s="85" t="str">
        <f t="shared" si="0"/>
        <v> </v>
      </c>
      <c r="V20" s="85" t="str">
        <f t="shared" si="1"/>
        <v> </v>
      </c>
      <c r="W20" s="85" t="str">
        <f t="shared" si="2"/>
        <v> </v>
      </c>
      <c r="X20" s="85">
        <f t="shared" si="3"/>
        <v>0</v>
      </c>
      <c r="Y20" s="139">
        <f t="shared" si="4"/>
        <v>7.81</v>
      </c>
      <c r="Z20" s="139" t="str">
        <f t="shared" si="10"/>
        <v> </v>
      </c>
      <c r="AA20" s="139" t="str">
        <f t="shared" si="11"/>
        <v> </v>
      </c>
    </row>
    <row r="21" spans="1:27" ht="19.5" customHeight="1">
      <c r="A21" s="5" t="s">
        <v>18</v>
      </c>
      <c r="B21" s="19">
        <v>109</v>
      </c>
      <c r="C21" s="14">
        <v>7.5</v>
      </c>
      <c r="J21" s="4"/>
      <c r="P21" s="98">
        <f t="shared" si="12"/>
        <v>7.5</v>
      </c>
      <c r="R21" s="99" t="str">
        <f t="shared" si="7"/>
        <v> </v>
      </c>
      <c r="T21" s="85">
        <f t="shared" si="8"/>
        <v>1</v>
      </c>
      <c r="U21" s="85" t="str">
        <f t="shared" si="0"/>
        <v> </v>
      </c>
      <c r="V21" s="85" t="str">
        <f t="shared" si="1"/>
        <v> </v>
      </c>
      <c r="W21" s="85" t="str">
        <f t="shared" si="2"/>
        <v> </v>
      </c>
      <c r="X21" s="85">
        <f t="shared" si="3"/>
        <v>0</v>
      </c>
      <c r="Y21" s="139">
        <f t="shared" si="4"/>
        <v>7.5</v>
      </c>
      <c r="Z21" s="139" t="str">
        <f t="shared" si="10"/>
        <v> </v>
      </c>
      <c r="AA21" s="139" t="str">
        <f t="shared" si="11"/>
        <v> </v>
      </c>
    </row>
    <row r="22" spans="1:27" s="74" customFormat="1" ht="19.5" customHeight="1">
      <c r="A22" s="66" t="s">
        <v>19</v>
      </c>
      <c r="B22" s="67">
        <v>98</v>
      </c>
      <c r="C22" s="68">
        <v>7.64</v>
      </c>
      <c r="D22" s="72"/>
      <c r="E22" s="73"/>
      <c r="F22" s="72"/>
      <c r="G22" s="73">
        <v>7.85</v>
      </c>
      <c r="H22" s="72"/>
      <c r="I22" s="73"/>
      <c r="K22" s="73"/>
      <c r="L22" s="72"/>
      <c r="M22" s="73"/>
      <c r="N22" s="72"/>
      <c r="O22" s="73"/>
      <c r="P22" s="98">
        <f t="shared" si="12"/>
        <v>7.64</v>
      </c>
      <c r="Q22" s="99">
        <f>+G22</f>
        <v>7.85</v>
      </c>
      <c r="R22" s="99">
        <f t="shared" si="7"/>
        <v>7.85</v>
      </c>
      <c r="S22" s="85">
        <v>1</v>
      </c>
      <c r="T22" s="85">
        <f t="shared" si="8"/>
        <v>1</v>
      </c>
      <c r="U22" s="85" t="str">
        <f t="shared" si="0"/>
        <v> </v>
      </c>
      <c r="V22" s="85">
        <f t="shared" si="1"/>
        <v>7.85</v>
      </c>
      <c r="W22" s="85" t="str">
        <f t="shared" si="2"/>
        <v> </v>
      </c>
      <c r="X22" s="85">
        <f t="shared" si="3"/>
        <v>7.85</v>
      </c>
      <c r="Y22" s="139" t="str">
        <f t="shared" si="4"/>
        <v> </v>
      </c>
      <c r="Z22" s="139" t="str">
        <f t="shared" si="10"/>
        <v> </v>
      </c>
      <c r="AA22" s="139" t="str">
        <f t="shared" si="11"/>
        <v> </v>
      </c>
    </row>
    <row r="23" spans="1:27" ht="19.5" customHeight="1">
      <c r="A23" s="5" t="s">
        <v>20</v>
      </c>
      <c r="B23" s="19">
        <v>96</v>
      </c>
      <c r="C23" s="14">
        <v>7.58</v>
      </c>
      <c r="J23" s="4"/>
      <c r="P23" s="98">
        <f t="shared" si="12"/>
        <v>7.58</v>
      </c>
      <c r="R23" s="99" t="str">
        <f t="shared" si="7"/>
        <v> </v>
      </c>
      <c r="T23" s="85">
        <f t="shared" si="8"/>
        <v>1</v>
      </c>
      <c r="U23" s="85" t="str">
        <f t="shared" si="0"/>
        <v> </v>
      </c>
      <c r="V23" s="85" t="str">
        <f t="shared" si="1"/>
        <v> </v>
      </c>
      <c r="W23" s="85" t="str">
        <f t="shared" si="2"/>
        <v> </v>
      </c>
      <c r="X23" s="85">
        <f t="shared" si="3"/>
        <v>0</v>
      </c>
      <c r="Y23" s="139">
        <f t="shared" si="4"/>
        <v>7.58</v>
      </c>
      <c r="Z23" s="139" t="str">
        <f t="shared" si="10"/>
        <v> </v>
      </c>
      <c r="AA23" s="139" t="str">
        <f t="shared" si="11"/>
        <v> </v>
      </c>
    </row>
    <row r="24" spans="1:27" s="74" customFormat="1" ht="19.5" customHeight="1">
      <c r="A24" s="66" t="s">
        <v>21</v>
      </c>
      <c r="B24" s="67">
        <v>109</v>
      </c>
      <c r="C24" s="68">
        <v>8.26</v>
      </c>
      <c r="D24" s="72"/>
      <c r="E24" s="73">
        <v>8</v>
      </c>
      <c r="F24" s="72"/>
      <c r="G24" s="73">
        <v>8.13</v>
      </c>
      <c r="H24" s="72"/>
      <c r="I24" s="73"/>
      <c r="K24" s="73"/>
      <c r="L24" s="72"/>
      <c r="M24" s="73"/>
      <c r="N24" s="72"/>
      <c r="O24" s="73"/>
      <c r="P24" s="98">
        <f t="shared" si="12"/>
        <v>8.26</v>
      </c>
      <c r="Q24" s="99">
        <f>+G24</f>
        <v>8.13</v>
      </c>
      <c r="R24" s="99">
        <f t="shared" si="7"/>
        <v>8.13</v>
      </c>
      <c r="S24" s="85">
        <v>1</v>
      </c>
      <c r="T24" s="85">
        <f t="shared" si="8"/>
        <v>1</v>
      </c>
      <c r="U24" s="85">
        <f t="shared" si="0"/>
        <v>8.13</v>
      </c>
      <c r="V24" s="85" t="str">
        <f t="shared" si="1"/>
        <v> </v>
      </c>
      <c r="W24" s="85">
        <f t="shared" si="2"/>
        <v>8.13</v>
      </c>
      <c r="X24" s="85" t="str">
        <f t="shared" si="3"/>
        <v> </v>
      </c>
      <c r="Y24" s="139" t="str">
        <f t="shared" si="4"/>
        <v> </v>
      </c>
      <c r="Z24" s="139">
        <f t="shared" si="10"/>
        <v>1</v>
      </c>
      <c r="AA24" s="139">
        <f t="shared" si="11"/>
        <v>8.13</v>
      </c>
    </row>
    <row r="25" spans="1:27" ht="19.5" customHeight="1">
      <c r="A25" s="5" t="s">
        <v>22</v>
      </c>
      <c r="B25" s="19">
        <v>110</v>
      </c>
      <c r="C25" s="14">
        <v>8.13</v>
      </c>
      <c r="J25" s="4"/>
      <c r="P25" s="98">
        <f t="shared" si="12"/>
        <v>8.13</v>
      </c>
      <c r="R25" s="99" t="str">
        <f t="shared" si="7"/>
        <v> </v>
      </c>
      <c r="T25" s="85">
        <f t="shared" si="8"/>
        <v>1</v>
      </c>
      <c r="U25" s="85" t="str">
        <f t="shared" si="0"/>
        <v> </v>
      </c>
      <c r="V25" s="85" t="str">
        <f t="shared" si="1"/>
        <v> </v>
      </c>
      <c r="W25" s="85">
        <f t="shared" si="2"/>
        <v>0</v>
      </c>
      <c r="X25" s="85" t="str">
        <f t="shared" si="3"/>
        <v> </v>
      </c>
      <c r="Y25" s="139">
        <f t="shared" si="4"/>
        <v>8.13</v>
      </c>
      <c r="Z25" s="139" t="str">
        <f t="shared" si="10"/>
        <v> </v>
      </c>
      <c r="AA25" s="139" t="str">
        <f t="shared" si="11"/>
        <v> </v>
      </c>
    </row>
    <row r="26" spans="1:27" ht="19.5" customHeight="1">
      <c r="A26" s="5" t="s">
        <v>23</v>
      </c>
      <c r="B26" s="19">
        <v>94</v>
      </c>
      <c r="C26" s="14">
        <v>7.5</v>
      </c>
      <c r="J26" s="4"/>
      <c r="P26" s="98">
        <f t="shared" si="12"/>
        <v>7.5</v>
      </c>
      <c r="R26" s="99" t="str">
        <f t="shared" si="7"/>
        <v> </v>
      </c>
      <c r="T26" s="85">
        <f t="shared" si="8"/>
        <v>1</v>
      </c>
      <c r="U26" s="85" t="str">
        <f t="shared" si="0"/>
        <v> </v>
      </c>
      <c r="V26" s="85" t="str">
        <f t="shared" si="1"/>
        <v> </v>
      </c>
      <c r="W26" s="85" t="str">
        <f t="shared" si="2"/>
        <v> </v>
      </c>
      <c r="X26" s="85">
        <f t="shared" si="3"/>
        <v>0</v>
      </c>
      <c r="Y26" s="139">
        <f t="shared" si="4"/>
        <v>7.5</v>
      </c>
      <c r="Z26" s="139" t="str">
        <f t="shared" si="10"/>
        <v> </v>
      </c>
      <c r="AA26" s="139" t="str">
        <f t="shared" si="11"/>
        <v> </v>
      </c>
    </row>
    <row r="27" spans="1:27" s="74" customFormat="1" ht="19.5" customHeight="1">
      <c r="A27" s="66" t="s">
        <v>24</v>
      </c>
      <c r="B27" s="67">
        <v>110</v>
      </c>
      <c r="C27" s="68">
        <v>7.96</v>
      </c>
      <c r="D27" s="72"/>
      <c r="E27" s="73">
        <v>7.86</v>
      </c>
      <c r="F27" s="72"/>
      <c r="G27" s="73"/>
      <c r="H27" s="72"/>
      <c r="I27" s="73">
        <v>7.91</v>
      </c>
      <c r="K27" s="73"/>
      <c r="L27" s="72"/>
      <c r="M27" s="73"/>
      <c r="N27" s="72"/>
      <c r="O27" s="73"/>
      <c r="P27" s="98">
        <f t="shared" si="12"/>
        <v>7.96</v>
      </c>
      <c r="Q27" s="99">
        <f>+I27</f>
        <v>7.91</v>
      </c>
      <c r="R27" s="99">
        <f t="shared" si="7"/>
        <v>7.91</v>
      </c>
      <c r="S27" s="85">
        <v>1</v>
      </c>
      <c r="T27" s="85">
        <f t="shared" si="8"/>
        <v>1</v>
      </c>
      <c r="U27" s="85" t="str">
        <f t="shared" si="0"/>
        <v> </v>
      </c>
      <c r="V27" s="85">
        <f t="shared" si="1"/>
        <v>7.91</v>
      </c>
      <c r="W27" s="85" t="str">
        <f t="shared" si="2"/>
        <v> </v>
      </c>
      <c r="X27" s="85">
        <f t="shared" si="3"/>
        <v>7.91</v>
      </c>
      <c r="Y27" s="139" t="str">
        <f t="shared" si="4"/>
        <v> </v>
      </c>
      <c r="Z27" s="139" t="str">
        <f t="shared" si="10"/>
        <v> </v>
      </c>
      <c r="AA27" s="139" t="str">
        <f t="shared" si="11"/>
        <v> </v>
      </c>
    </row>
    <row r="28" spans="1:27" s="74" customFormat="1" ht="19.5" customHeight="1">
      <c r="A28" s="66" t="s">
        <v>25</v>
      </c>
      <c r="B28" s="67">
        <v>102</v>
      </c>
      <c r="C28" s="68">
        <v>7.76</v>
      </c>
      <c r="D28" s="72"/>
      <c r="E28" s="73">
        <v>7.75</v>
      </c>
      <c r="F28" s="72"/>
      <c r="G28" s="73" t="s">
        <v>229</v>
      </c>
      <c r="H28" s="72"/>
      <c r="I28" s="73"/>
      <c r="K28" s="73"/>
      <c r="L28" s="72"/>
      <c r="M28" s="73"/>
      <c r="N28" s="72"/>
      <c r="O28" s="73"/>
      <c r="P28" s="98">
        <f t="shared" si="12"/>
        <v>7.76</v>
      </c>
      <c r="Q28" s="99">
        <v>7.98</v>
      </c>
      <c r="R28" s="99">
        <f t="shared" si="7"/>
        <v>7.98</v>
      </c>
      <c r="S28" s="85">
        <v>1</v>
      </c>
      <c r="T28" s="85">
        <f t="shared" si="8"/>
        <v>1</v>
      </c>
      <c r="U28" s="85" t="str">
        <f t="shared" si="0"/>
        <v> </v>
      </c>
      <c r="V28" s="85">
        <f t="shared" si="1"/>
        <v>7.98</v>
      </c>
      <c r="W28" s="85" t="str">
        <f t="shared" si="2"/>
        <v> </v>
      </c>
      <c r="X28" s="85">
        <f t="shared" si="3"/>
        <v>7.98</v>
      </c>
      <c r="Y28" s="139" t="str">
        <f t="shared" si="4"/>
        <v> </v>
      </c>
      <c r="Z28" s="139" t="str">
        <f t="shared" si="10"/>
        <v> </v>
      </c>
      <c r="AA28" s="139" t="str">
        <f t="shared" si="11"/>
        <v> </v>
      </c>
    </row>
    <row r="29" spans="1:27" ht="19.5" customHeight="1">
      <c r="A29" s="5" t="s">
        <v>26</v>
      </c>
      <c r="B29" s="19">
        <v>96</v>
      </c>
      <c r="C29" s="14">
        <v>7.87</v>
      </c>
      <c r="E29" s="13">
        <v>7.59</v>
      </c>
      <c r="J29" s="4"/>
      <c r="P29" s="98">
        <f t="shared" si="12"/>
        <v>7.87</v>
      </c>
      <c r="Q29" s="99">
        <f>+E29</f>
        <v>7.59</v>
      </c>
      <c r="R29" s="99" t="str">
        <f t="shared" si="7"/>
        <v> </v>
      </c>
      <c r="T29" s="85">
        <f t="shared" si="8"/>
        <v>1</v>
      </c>
      <c r="U29" s="85" t="str">
        <f t="shared" si="0"/>
        <v> </v>
      </c>
      <c r="V29" s="85" t="str">
        <f t="shared" si="1"/>
        <v> </v>
      </c>
      <c r="W29" s="85" t="str">
        <f t="shared" si="2"/>
        <v> </v>
      </c>
      <c r="X29" s="85">
        <f t="shared" si="3"/>
        <v>7.59</v>
      </c>
      <c r="Y29" s="139" t="str">
        <f t="shared" si="4"/>
        <v> </v>
      </c>
      <c r="Z29" s="139" t="str">
        <f t="shared" si="10"/>
        <v> </v>
      </c>
      <c r="AA29" s="139" t="str">
        <f t="shared" si="11"/>
        <v> </v>
      </c>
    </row>
    <row r="30" spans="1:27" ht="19.5" customHeight="1">
      <c r="A30" s="5" t="s">
        <v>27</v>
      </c>
      <c r="B30" s="19">
        <v>104</v>
      </c>
      <c r="C30" s="14">
        <v>7.56</v>
      </c>
      <c r="J30" s="4"/>
      <c r="P30" s="98">
        <f t="shared" si="12"/>
        <v>7.56</v>
      </c>
      <c r="R30" s="99" t="str">
        <f t="shared" si="7"/>
        <v> </v>
      </c>
      <c r="T30" s="85">
        <f t="shared" si="8"/>
        <v>1</v>
      </c>
      <c r="U30" s="85" t="str">
        <f t="shared" si="0"/>
        <v> </v>
      </c>
      <c r="V30" s="85" t="str">
        <f t="shared" si="1"/>
        <v> </v>
      </c>
      <c r="W30" s="85" t="str">
        <f t="shared" si="2"/>
        <v> </v>
      </c>
      <c r="X30" s="85">
        <f t="shared" si="3"/>
        <v>0</v>
      </c>
      <c r="Y30" s="139">
        <f t="shared" si="4"/>
        <v>7.56</v>
      </c>
      <c r="Z30" s="139" t="str">
        <f t="shared" si="10"/>
        <v> </v>
      </c>
      <c r="AA30" s="139" t="str">
        <f t="shared" si="11"/>
        <v> </v>
      </c>
    </row>
    <row r="31" spans="1:27" s="74" customFormat="1" ht="19.5" customHeight="1">
      <c r="A31" s="66" t="s">
        <v>28</v>
      </c>
      <c r="B31" s="67">
        <v>112</v>
      </c>
      <c r="C31" s="68">
        <v>7.74</v>
      </c>
      <c r="D31" s="72"/>
      <c r="E31" s="73">
        <v>7.87</v>
      </c>
      <c r="F31" s="72"/>
      <c r="G31" s="73" t="s">
        <v>230</v>
      </c>
      <c r="H31" s="72"/>
      <c r="I31" s="73"/>
      <c r="K31" s="73"/>
      <c r="L31" s="72"/>
      <c r="M31" s="73"/>
      <c r="N31" s="72"/>
      <c r="O31" s="73"/>
      <c r="P31" s="98">
        <f t="shared" si="12"/>
        <v>7.74</v>
      </c>
      <c r="Q31" s="99">
        <v>8.12</v>
      </c>
      <c r="R31" s="99">
        <f t="shared" si="7"/>
        <v>8.12</v>
      </c>
      <c r="S31" s="85">
        <v>1</v>
      </c>
      <c r="T31" s="85">
        <f t="shared" si="8"/>
        <v>1</v>
      </c>
      <c r="U31" s="85" t="str">
        <f t="shared" si="0"/>
        <v> </v>
      </c>
      <c r="V31" s="85">
        <f t="shared" si="1"/>
        <v>8.12</v>
      </c>
      <c r="W31" s="85" t="str">
        <f t="shared" si="2"/>
        <v> </v>
      </c>
      <c r="X31" s="85">
        <f t="shared" si="3"/>
        <v>8.12</v>
      </c>
      <c r="Y31" s="139" t="str">
        <f t="shared" si="4"/>
        <v> </v>
      </c>
      <c r="Z31" s="139" t="str">
        <f t="shared" si="10"/>
        <v> </v>
      </c>
      <c r="AA31" s="139" t="str">
        <f t="shared" si="11"/>
        <v> </v>
      </c>
    </row>
    <row r="32" spans="1:27" ht="19.5" customHeight="1">
      <c r="A32" s="5" t="s">
        <v>29</v>
      </c>
      <c r="B32" s="19">
        <v>104</v>
      </c>
      <c r="C32" s="14">
        <v>7.83</v>
      </c>
      <c r="J32" s="4"/>
      <c r="P32" s="98">
        <f t="shared" si="12"/>
        <v>7.83</v>
      </c>
      <c r="R32" s="99" t="str">
        <f t="shared" si="7"/>
        <v> </v>
      </c>
      <c r="T32" s="85">
        <f t="shared" si="8"/>
        <v>1</v>
      </c>
      <c r="U32" s="85" t="str">
        <f t="shared" si="0"/>
        <v> </v>
      </c>
      <c r="V32" s="85" t="str">
        <f t="shared" si="1"/>
        <v> </v>
      </c>
      <c r="W32" s="85" t="str">
        <f t="shared" si="2"/>
        <v> </v>
      </c>
      <c r="X32" s="85">
        <f t="shared" si="3"/>
        <v>0</v>
      </c>
      <c r="Y32" s="139">
        <f t="shared" si="4"/>
        <v>7.83</v>
      </c>
      <c r="Z32" s="139" t="str">
        <f t="shared" si="10"/>
        <v> </v>
      </c>
      <c r="AA32" s="139" t="str">
        <f t="shared" si="11"/>
        <v> </v>
      </c>
    </row>
    <row r="33" spans="1:27" ht="19.5" customHeight="1">
      <c r="A33" s="5" t="s">
        <v>30</v>
      </c>
      <c r="B33" s="19">
        <v>96</v>
      </c>
      <c r="C33" s="14">
        <v>7.65</v>
      </c>
      <c r="P33" s="98">
        <f t="shared" si="12"/>
        <v>7.65</v>
      </c>
      <c r="R33" s="99" t="str">
        <f t="shared" si="7"/>
        <v> </v>
      </c>
      <c r="T33" s="85">
        <f t="shared" si="8"/>
        <v>1</v>
      </c>
      <c r="U33" s="85" t="str">
        <f t="shared" si="0"/>
        <v> </v>
      </c>
      <c r="V33" s="85" t="str">
        <f t="shared" si="1"/>
        <v> </v>
      </c>
      <c r="W33" s="85" t="str">
        <f t="shared" si="2"/>
        <v> </v>
      </c>
      <c r="X33" s="85">
        <f t="shared" si="3"/>
        <v>0</v>
      </c>
      <c r="Y33" s="139">
        <f t="shared" si="4"/>
        <v>7.65</v>
      </c>
      <c r="Z33" s="139" t="str">
        <f t="shared" si="10"/>
        <v> </v>
      </c>
      <c r="AA33" s="139" t="str">
        <f t="shared" si="11"/>
        <v> </v>
      </c>
    </row>
    <row r="34" spans="1:27" s="8" customFormat="1" ht="19.5" customHeight="1" thickBot="1">
      <c r="A34" s="7" t="s">
        <v>31</v>
      </c>
      <c r="B34" s="20">
        <v>103</v>
      </c>
      <c r="C34" s="15">
        <v>7.78</v>
      </c>
      <c r="D34" s="10"/>
      <c r="E34" s="17">
        <v>7.52</v>
      </c>
      <c r="F34" s="10"/>
      <c r="G34" s="17"/>
      <c r="H34" s="10"/>
      <c r="I34" s="17"/>
      <c r="J34" s="10"/>
      <c r="K34" s="17"/>
      <c r="L34" s="10"/>
      <c r="M34" s="17"/>
      <c r="N34" s="10"/>
      <c r="O34" s="17"/>
      <c r="P34" s="98">
        <f t="shared" si="12"/>
        <v>7.78</v>
      </c>
      <c r="Q34" s="101">
        <f>+E34</f>
        <v>7.52</v>
      </c>
      <c r="R34" s="99" t="str">
        <f t="shared" si="7"/>
        <v> </v>
      </c>
      <c r="S34" s="87"/>
      <c r="T34" s="85">
        <f t="shared" si="8"/>
        <v>1</v>
      </c>
      <c r="U34" s="85" t="str">
        <f t="shared" si="0"/>
        <v> </v>
      </c>
      <c r="V34" s="85" t="str">
        <f t="shared" si="1"/>
        <v> </v>
      </c>
      <c r="W34" s="85" t="str">
        <f t="shared" si="2"/>
        <v> </v>
      </c>
      <c r="X34" s="85">
        <f t="shared" si="3"/>
        <v>7.52</v>
      </c>
      <c r="Y34" s="139" t="str">
        <f t="shared" si="4"/>
        <v> </v>
      </c>
      <c r="Z34" s="139" t="str">
        <f t="shared" si="10"/>
        <v> </v>
      </c>
      <c r="AA34" s="139" t="str">
        <f t="shared" si="11"/>
        <v> </v>
      </c>
    </row>
    <row r="35" spans="1:27" s="2" customFormat="1" ht="19.5" customHeight="1" thickTop="1">
      <c r="A35" s="31">
        <v>2004</v>
      </c>
      <c r="B35" s="21"/>
      <c r="C35" s="16"/>
      <c r="D35" s="11"/>
      <c r="E35" s="12"/>
      <c r="F35" s="1"/>
      <c r="G35" s="12"/>
      <c r="H35" s="1"/>
      <c r="I35" s="12"/>
      <c r="J35" s="1"/>
      <c r="K35" s="12"/>
      <c r="L35" s="1"/>
      <c r="M35" s="12"/>
      <c r="N35" s="1"/>
      <c r="O35" s="12"/>
      <c r="P35" s="102"/>
      <c r="Q35" s="103"/>
      <c r="R35" s="99" t="str">
        <f t="shared" si="7"/>
        <v> </v>
      </c>
      <c r="S35" s="88"/>
      <c r="T35" s="85" t="str">
        <f t="shared" si="8"/>
        <v> </v>
      </c>
      <c r="U35" s="85" t="str">
        <f t="shared" si="0"/>
        <v> </v>
      </c>
      <c r="V35" s="85" t="str">
        <f t="shared" si="1"/>
        <v> </v>
      </c>
      <c r="W35" s="85" t="str">
        <f t="shared" si="2"/>
        <v> </v>
      </c>
      <c r="X35" s="85">
        <f t="shared" si="3"/>
        <v>0</v>
      </c>
      <c r="Y35" s="139">
        <f t="shared" si="4"/>
        <v>0</v>
      </c>
      <c r="Z35" s="139" t="str">
        <f t="shared" si="10"/>
        <v> </v>
      </c>
      <c r="AA35" s="139" t="str">
        <f t="shared" si="11"/>
        <v> </v>
      </c>
    </row>
    <row r="36" spans="1:27" s="2" customFormat="1" ht="19.5" customHeight="1">
      <c r="A36" s="6" t="s">
        <v>37</v>
      </c>
      <c r="B36" s="21">
        <v>106</v>
      </c>
      <c r="C36" s="16"/>
      <c r="D36" s="11">
        <v>7.47</v>
      </c>
      <c r="E36" s="12"/>
      <c r="F36" s="1"/>
      <c r="G36" s="12"/>
      <c r="H36" s="1"/>
      <c r="I36" s="12"/>
      <c r="J36" s="1"/>
      <c r="K36" s="12"/>
      <c r="L36" s="1"/>
      <c r="M36" s="12"/>
      <c r="N36" s="1"/>
      <c r="O36" s="12"/>
      <c r="P36" s="102">
        <f>+D36</f>
        <v>7.47</v>
      </c>
      <c r="Q36" s="103"/>
      <c r="R36" s="99" t="str">
        <f t="shared" si="7"/>
        <v> </v>
      </c>
      <c r="S36" s="88"/>
      <c r="T36" s="85">
        <f t="shared" si="8"/>
        <v>1</v>
      </c>
      <c r="U36" s="85" t="str">
        <f t="shared" si="0"/>
        <v> </v>
      </c>
      <c r="V36" s="85" t="str">
        <f t="shared" si="1"/>
        <v> </v>
      </c>
      <c r="W36" s="85" t="str">
        <f t="shared" si="2"/>
        <v> </v>
      </c>
      <c r="X36" s="85">
        <f t="shared" si="3"/>
        <v>0</v>
      </c>
      <c r="Y36" s="139">
        <f t="shared" si="4"/>
        <v>7.47</v>
      </c>
      <c r="Z36" s="139" t="str">
        <f t="shared" si="10"/>
        <v> </v>
      </c>
      <c r="AA36" s="139" t="str">
        <f t="shared" si="11"/>
        <v> </v>
      </c>
    </row>
    <row r="37" spans="1:27" ht="19.5" customHeight="1">
      <c r="A37" s="5" t="s">
        <v>38</v>
      </c>
      <c r="B37" s="19">
        <v>100</v>
      </c>
      <c r="C37" s="14"/>
      <c r="D37" s="9">
        <v>7.81</v>
      </c>
      <c r="G37" s="13">
        <v>7.48</v>
      </c>
      <c r="I37" s="13" t="s">
        <v>231</v>
      </c>
      <c r="O37" s="13">
        <v>7.61</v>
      </c>
      <c r="P37" s="102">
        <f aca="true" t="shared" si="13" ref="P37:P63">+D37</f>
        <v>7.81</v>
      </c>
      <c r="Q37" s="99">
        <f>+O37</f>
        <v>7.61</v>
      </c>
      <c r="R37" s="99" t="str">
        <f t="shared" si="7"/>
        <v> </v>
      </c>
      <c r="T37" s="85">
        <f t="shared" si="8"/>
        <v>1</v>
      </c>
      <c r="U37" s="85" t="str">
        <f t="shared" si="0"/>
        <v> </v>
      </c>
      <c r="V37" s="85" t="str">
        <f t="shared" si="1"/>
        <v> </v>
      </c>
      <c r="W37" s="85" t="str">
        <f t="shared" si="2"/>
        <v> </v>
      </c>
      <c r="X37" s="85">
        <f t="shared" si="3"/>
        <v>7.61</v>
      </c>
      <c r="Y37" s="139" t="str">
        <f t="shared" si="4"/>
        <v> </v>
      </c>
      <c r="Z37" s="139" t="str">
        <f t="shared" si="10"/>
        <v> </v>
      </c>
      <c r="AA37" s="139" t="str">
        <f t="shared" si="11"/>
        <v> </v>
      </c>
    </row>
    <row r="38" spans="1:27" ht="19.5" customHeight="1">
      <c r="A38" s="5" t="s">
        <v>39</v>
      </c>
      <c r="B38" s="19">
        <v>97</v>
      </c>
      <c r="C38" s="14"/>
      <c r="D38" s="9">
        <v>8.06</v>
      </c>
      <c r="P38" s="102">
        <f t="shared" si="13"/>
        <v>8.06</v>
      </c>
      <c r="R38" s="99" t="str">
        <f t="shared" si="7"/>
        <v> </v>
      </c>
      <c r="T38" s="85">
        <f t="shared" si="8"/>
        <v>1</v>
      </c>
      <c r="U38" s="85" t="str">
        <f t="shared" si="0"/>
        <v> </v>
      </c>
      <c r="V38" s="85" t="str">
        <f t="shared" si="1"/>
        <v> </v>
      </c>
      <c r="W38" s="85">
        <f t="shared" si="2"/>
        <v>0</v>
      </c>
      <c r="X38" s="85" t="str">
        <f t="shared" si="3"/>
        <v> </v>
      </c>
      <c r="Y38" s="139">
        <f t="shared" si="4"/>
        <v>8.06</v>
      </c>
      <c r="Z38" s="139" t="str">
        <f t="shared" si="10"/>
        <v> </v>
      </c>
      <c r="AA38" s="139" t="str">
        <f t="shared" si="11"/>
        <v> </v>
      </c>
    </row>
    <row r="39" spans="1:27" ht="19.5" customHeight="1">
      <c r="A39" s="5" t="s">
        <v>40</v>
      </c>
      <c r="B39" s="19">
        <v>106</v>
      </c>
      <c r="C39" s="14"/>
      <c r="D39" s="9">
        <v>7.93</v>
      </c>
      <c r="F39" s="9">
        <v>8.16</v>
      </c>
      <c r="P39" s="102">
        <f>+F39</f>
        <v>8.16</v>
      </c>
      <c r="R39" s="99" t="str">
        <f t="shared" si="7"/>
        <v> </v>
      </c>
      <c r="T39" s="85">
        <f t="shared" si="8"/>
        <v>1</v>
      </c>
      <c r="U39" s="85" t="str">
        <f t="shared" si="0"/>
        <v> </v>
      </c>
      <c r="V39" s="85" t="str">
        <f t="shared" si="1"/>
        <v> </v>
      </c>
      <c r="W39" s="85">
        <f t="shared" si="2"/>
        <v>0</v>
      </c>
      <c r="X39" s="85" t="str">
        <f t="shared" si="3"/>
        <v> </v>
      </c>
      <c r="Y39" s="139">
        <f t="shared" si="4"/>
        <v>8.16</v>
      </c>
      <c r="Z39" s="139">
        <f t="shared" si="10"/>
        <v>1</v>
      </c>
      <c r="AA39" s="139" t="str">
        <f t="shared" si="11"/>
        <v> </v>
      </c>
    </row>
    <row r="40" spans="1:27" s="74" customFormat="1" ht="19.5" customHeight="1">
      <c r="A40" s="66" t="s">
        <v>41</v>
      </c>
      <c r="B40" s="67">
        <v>102</v>
      </c>
      <c r="C40" s="68"/>
      <c r="D40" s="75">
        <v>8.11</v>
      </c>
      <c r="E40" s="73"/>
      <c r="F40" s="75">
        <v>8.63</v>
      </c>
      <c r="G40" s="73"/>
      <c r="H40" s="72"/>
      <c r="I40" s="73">
        <v>7.91</v>
      </c>
      <c r="J40" s="72"/>
      <c r="K40" s="73" t="s">
        <v>232</v>
      </c>
      <c r="L40" s="72"/>
      <c r="M40" s="73"/>
      <c r="N40" s="72"/>
      <c r="O40" s="73"/>
      <c r="P40" s="102">
        <f>+F40</f>
        <v>8.63</v>
      </c>
      <c r="Q40" s="99">
        <v>8.16</v>
      </c>
      <c r="R40" s="99">
        <f t="shared" si="7"/>
        <v>8.16</v>
      </c>
      <c r="S40" s="85">
        <v>1</v>
      </c>
      <c r="T40" s="85">
        <f t="shared" si="8"/>
        <v>1</v>
      </c>
      <c r="U40" s="85">
        <f t="shared" si="0"/>
        <v>8.16</v>
      </c>
      <c r="V40" s="85" t="str">
        <f t="shared" si="1"/>
        <v> </v>
      </c>
      <c r="W40" s="85">
        <f t="shared" si="2"/>
        <v>8.16</v>
      </c>
      <c r="X40" s="85" t="str">
        <f t="shared" si="3"/>
        <v> </v>
      </c>
      <c r="Y40" s="139" t="str">
        <f t="shared" si="4"/>
        <v> </v>
      </c>
      <c r="Z40" s="139">
        <f t="shared" si="10"/>
        <v>1</v>
      </c>
      <c r="AA40" s="139">
        <f t="shared" si="11"/>
        <v>8.16</v>
      </c>
    </row>
    <row r="41" spans="1:27" s="74" customFormat="1" ht="19.5" customHeight="1">
      <c r="A41" s="66" t="s">
        <v>42</v>
      </c>
      <c r="B41" s="67">
        <v>99</v>
      </c>
      <c r="C41" s="68"/>
      <c r="D41" s="75">
        <v>7.32</v>
      </c>
      <c r="E41" s="73"/>
      <c r="F41" s="75">
        <v>7.56</v>
      </c>
      <c r="G41" s="73"/>
      <c r="H41" s="72"/>
      <c r="I41" s="73">
        <v>7.72</v>
      </c>
      <c r="J41" s="72"/>
      <c r="K41" s="73" t="s">
        <v>233</v>
      </c>
      <c r="L41" s="72"/>
      <c r="M41" s="73"/>
      <c r="N41" s="72"/>
      <c r="O41" s="73"/>
      <c r="P41" s="102">
        <f>+F41</f>
        <v>7.56</v>
      </c>
      <c r="Q41" s="99">
        <v>8.16</v>
      </c>
      <c r="R41" s="99">
        <f t="shared" si="7"/>
        <v>8.16</v>
      </c>
      <c r="S41" s="85">
        <v>1</v>
      </c>
      <c r="T41" s="85">
        <f t="shared" si="8"/>
        <v>1</v>
      </c>
      <c r="U41" s="85" t="str">
        <f t="shared" si="0"/>
        <v> </v>
      </c>
      <c r="V41" s="85">
        <f t="shared" si="1"/>
        <v>8.16</v>
      </c>
      <c r="W41" s="85" t="str">
        <f t="shared" si="2"/>
        <v> </v>
      </c>
      <c r="X41" s="85">
        <f t="shared" si="3"/>
        <v>8.16</v>
      </c>
      <c r="Y41" s="139" t="str">
        <f t="shared" si="4"/>
        <v> </v>
      </c>
      <c r="Z41" s="139" t="str">
        <f t="shared" si="10"/>
        <v> </v>
      </c>
      <c r="AA41" s="139" t="str">
        <f t="shared" si="11"/>
        <v> </v>
      </c>
    </row>
    <row r="42" spans="1:27" s="74" customFormat="1" ht="19.5" customHeight="1">
      <c r="A42" s="66" t="s">
        <v>43</v>
      </c>
      <c r="B42" s="67">
        <v>118</v>
      </c>
      <c r="C42" s="68"/>
      <c r="D42" s="75">
        <v>8.11</v>
      </c>
      <c r="E42" s="73"/>
      <c r="F42" s="72"/>
      <c r="G42" s="73">
        <v>7.94</v>
      </c>
      <c r="H42" s="72"/>
      <c r="I42" s="73">
        <v>8.06</v>
      </c>
      <c r="J42" s="72"/>
      <c r="K42" s="73" t="s">
        <v>234</v>
      </c>
      <c r="L42" s="72"/>
      <c r="M42" s="73"/>
      <c r="N42" s="72"/>
      <c r="O42" s="73"/>
      <c r="P42" s="102">
        <f t="shared" si="13"/>
        <v>8.11</v>
      </c>
      <c r="Q42" s="99">
        <v>8.28</v>
      </c>
      <c r="R42" s="99">
        <f t="shared" si="7"/>
        <v>8.28</v>
      </c>
      <c r="S42" s="85">
        <v>1</v>
      </c>
      <c r="T42" s="85">
        <f t="shared" si="8"/>
        <v>1</v>
      </c>
      <c r="U42" s="85">
        <f t="shared" si="0"/>
        <v>8.28</v>
      </c>
      <c r="V42" s="85" t="str">
        <f t="shared" si="1"/>
        <v> </v>
      </c>
      <c r="W42" s="85">
        <f t="shared" si="2"/>
        <v>8.28</v>
      </c>
      <c r="X42" s="85" t="str">
        <f t="shared" si="3"/>
        <v> </v>
      </c>
      <c r="Y42" s="139" t="str">
        <f t="shared" si="4"/>
        <v> </v>
      </c>
      <c r="Z42" s="139" t="str">
        <f t="shared" si="10"/>
        <v> </v>
      </c>
      <c r="AA42" s="139" t="str">
        <f t="shared" si="11"/>
        <v> </v>
      </c>
    </row>
    <row r="43" spans="1:27" ht="19.5" customHeight="1">
      <c r="A43" s="5" t="s">
        <v>44</v>
      </c>
      <c r="B43" s="19">
        <v>114</v>
      </c>
      <c r="C43" s="14"/>
      <c r="D43" s="9">
        <v>7.58</v>
      </c>
      <c r="P43" s="102">
        <f t="shared" si="13"/>
        <v>7.58</v>
      </c>
      <c r="R43" s="99" t="str">
        <f t="shared" si="7"/>
        <v> </v>
      </c>
      <c r="T43" s="85">
        <f t="shared" si="8"/>
        <v>1</v>
      </c>
      <c r="U43" s="85" t="str">
        <f t="shared" si="0"/>
        <v> </v>
      </c>
      <c r="V43" s="85" t="str">
        <f t="shared" si="1"/>
        <v> </v>
      </c>
      <c r="W43" s="85" t="str">
        <f t="shared" si="2"/>
        <v> </v>
      </c>
      <c r="X43" s="85">
        <f t="shared" si="3"/>
        <v>0</v>
      </c>
      <c r="Y43" s="139">
        <f t="shared" si="4"/>
        <v>7.58</v>
      </c>
      <c r="Z43" s="139" t="str">
        <f t="shared" si="10"/>
        <v> </v>
      </c>
      <c r="AA43" s="139" t="str">
        <f t="shared" si="11"/>
        <v> </v>
      </c>
    </row>
    <row r="44" spans="1:27" ht="19.5" customHeight="1">
      <c r="A44" s="5" t="s">
        <v>45</v>
      </c>
      <c r="B44" s="19">
        <v>111</v>
      </c>
      <c r="C44" s="14"/>
      <c r="D44" s="9">
        <v>7.67</v>
      </c>
      <c r="F44" s="9">
        <v>7.84</v>
      </c>
      <c r="P44" s="102">
        <f>+F44</f>
        <v>7.84</v>
      </c>
      <c r="R44" s="99" t="str">
        <f t="shared" si="7"/>
        <v> </v>
      </c>
      <c r="T44" s="85">
        <f t="shared" si="8"/>
        <v>1</v>
      </c>
      <c r="U44" s="85" t="str">
        <f t="shared" si="0"/>
        <v> </v>
      </c>
      <c r="V44" s="85" t="str">
        <f t="shared" si="1"/>
        <v> </v>
      </c>
      <c r="W44" s="85" t="str">
        <f t="shared" si="2"/>
        <v> </v>
      </c>
      <c r="X44" s="85">
        <f t="shared" si="3"/>
        <v>0</v>
      </c>
      <c r="Y44" s="139">
        <f t="shared" si="4"/>
        <v>7.84</v>
      </c>
      <c r="Z44" s="139" t="str">
        <f t="shared" si="10"/>
        <v> </v>
      </c>
      <c r="AA44" s="139" t="str">
        <f t="shared" si="11"/>
        <v> </v>
      </c>
    </row>
    <row r="45" spans="1:27" ht="19.5" customHeight="1">
      <c r="A45" s="5" t="s">
        <v>46</v>
      </c>
      <c r="B45" s="19">
        <v>106</v>
      </c>
      <c r="C45" s="14"/>
      <c r="D45" s="9">
        <v>7.78</v>
      </c>
      <c r="P45" s="102">
        <f t="shared" si="13"/>
        <v>7.78</v>
      </c>
      <c r="R45" s="99" t="str">
        <f t="shared" si="7"/>
        <v> </v>
      </c>
      <c r="T45" s="85">
        <f t="shared" si="8"/>
        <v>1</v>
      </c>
      <c r="U45" s="85" t="str">
        <f t="shared" si="0"/>
        <v> </v>
      </c>
      <c r="V45" s="85" t="str">
        <f t="shared" si="1"/>
        <v> </v>
      </c>
      <c r="W45" s="85" t="str">
        <f t="shared" si="2"/>
        <v> </v>
      </c>
      <c r="X45" s="85">
        <f t="shared" si="3"/>
        <v>0</v>
      </c>
      <c r="Y45" s="139">
        <f t="shared" si="4"/>
        <v>7.78</v>
      </c>
      <c r="Z45" s="139" t="str">
        <f t="shared" si="10"/>
        <v> </v>
      </c>
      <c r="AA45" s="139" t="str">
        <f t="shared" si="11"/>
        <v> </v>
      </c>
    </row>
    <row r="46" spans="1:27" ht="19.5" customHeight="1">
      <c r="A46" s="5" t="s">
        <v>47</v>
      </c>
      <c r="B46" s="19">
        <v>95</v>
      </c>
      <c r="C46" s="14"/>
      <c r="D46" s="9">
        <v>7.89</v>
      </c>
      <c r="F46" s="3">
        <v>7.91</v>
      </c>
      <c r="P46" s="102">
        <f>+F46</f>
        <v>7.91</v>
      </c>
      <c r="R46" s="99" t="str">
        <f t="shared" si="7"/>
        <v> </v>
      </c>
      <c r="T46" s="85">
        <f t="shared" si="8"/>
        <v>1</v>
      </c>
      <c r="U46" s="85" t="str">
        <f t="shared" si="0"/>
        <v> </v>
      </c>
      <c r="V46" s="85" t="str">
        <f t="shared" si="1"/>
        <v> </v>
      </c>
      <c r="W46" s="85" t="str">
        <f t="shared" si="2"/>
        <v> </v>
      </c>
      <c r="X46" s="85">
        <f t="shared" si="3"/>
        <v>0</v>
      </c>
      <c r="Y46" s="139">
        <f t="shared" si="4"/>
        <v>7.91</v>
      </c>
      <c r="Z46" s="139" t="str">
        <f t="shared" si="10"/>
        <v> </v>
      </c>
      <c r="AA46" s="139" t="str">
        <f t="shared" si="11"/>
        <v> </v>
      </c>
    </row>
    <row r="47" spans="1:27" ht="19.5" customHeight="1">
      <c r="A47" s="5" t="s">
        <v>48</v>
      </c>
      <c r="B47" s="19">
        <v>100</v>
      </c>
      <c r="C47" s="14"/>
      <c r="D47" s="9">
        <v>7.76</v>
      </c>
      <c r="F47" s="9">
        <v>7.66</v>
      </c>
      <c r="P47" s="102">
        <f t="shared" si="13"/>
        <v>7.76</v>
      </c>
      <c r="R47" s="99" t="str">
        <f t="shared" si="7"/>
        <v> </v>
      </c>
      <c r="T47" s="85">
        <f t="shared" si="8"/>
        <v>1</v>
      </c>
      <c r="U47" s="85" t="str">
        <f t="shared" si="0"/>
        <v> </v>
      </c>
      <c r="V47" s="85" t="str">
        <f t="shared" si="1"/>
        <v> </v>
      </c>
      <c r="W47" s="85" t="str">
        <f t="shared" si="2"/>
        <v> </v>
      </c>
      <c r="X47" s="85">
        <f t="shared" si="3"/>
        <v>0</v>
      </c>
      <c r="Y47" s="139">
        <f t="shared" si="4"/>
        <v>7.76</v>
      </c>
      <c r="Z47" s="139" t="str">
        <f t="shared" si="10"/>
        <v> </v>
      </c>
      <c r="AA47" s="139" t="str">
        <f t="shared" si="11"/>
        <v> </v>
      </c>
    </row>
    <row r="48" spans="1:27" ht="19.5" customHeight="1">
      <c r="A48" s="5" t="s">
        <v>49</v>
      </c>
      <c r="B48" s="19">
        <v>100</v>
      </c>
      <c r="C48" s="14"/>
      <c r="D48" s="9">
        <v>7.87</v>
      </c>
      <c r="P48" s="102">
        <f t="shared" si="13"/>
        <v>7.87</v>
      </c>
      <c r="R48" s="99" t="str">
        <f t="shared" si="7"/>
        <v> </v>
      </c>
      <c r="T48" s="85">
        <f t="shared" si="8"/>
        <v>1</v>
      </c>
      <c r="U48" s="85" t="str">
        <f t="shared" si="0"/>
        <v> </v>
      </c>
      <c r="V48" s="85" t="str">
        <f t="shared" si="1"/>
        <v> </v>
      </c>
      <c r="W48" s="85" t="str">
        <f t="shared" si="2"/>
        <v> </v>
      </c>
      <c r="X48" s="85">
        <f t="shared" si="3"/>
        <v>0</v>
      </c>
      <c r="Y48" s="139">
        <f t="shared" si="4"/>
        <v>7.87</v>
      </c>
      <c r="Z48" s="139" t="str">
        <f t="shared" si="10"/>
        <v> </v>
      </c>
      <c r="AA48" s="139" t="str">
        <f t="shared" si="11"/>
        <v> </v>
      </c>
    </row>
    <row r="49" spans="1:27" s="74" customFormat="1" ht="19.5" customHeight="1">
      <c r="A49" s="66" t="s">
        <v>50</v>
      </c>
      <c r="B49" s="67">
        <v>106</v>
      </c>
      <c r="C49" s="68"/>
      <c r="D49" s="75">
        <v>7.76</v>
      </c>
      <c r="E49" s="73"/>
      <c r="F49" s="72"/>
      <c r="G49" s="73"/>
      <c r="H49" s="72"/>
      <c r="I49" s="73"/>
      <c r="J49" s="72"/>
      <c r="K49" s="73" t="s">
        <v>235</v>
      </c>
      <c r="L49" s="72"/>
      <c r="M49" s="73"/>
      <c r="N49" s="72"/>
      <c r="O49" s="73">
        <v>8.14</v>
      </c>
      <c r="P49" s="102">
        <f t="shared" si="13"/>
        <v>7.76</v>
      </c>
      <c r="Q49" s="99">
        <f>+O49</f>
        <v>8.14</v>
      </c>
      <c r="R49" s="99">
        <f t="shared" si="7"/>
        <v>8.14</v>
      </c>
      <c r="S49" s="85">
        <v>1</v>
      </c>
      <c r="T49" s="85">
        <f t="shared" si="8"/>
        <v>1</v>
      </c>
      <c r="U49" s="85" t="str">
        <f t="shared" si="0"/>
        <v> </v>
      </c>
      <c r="V49" s="85">
        <f t="shared" si="1"/>
        <v>8.14</v>
      </c>
      <c r="W49" s="85" t="str">
        <f t="shared" si="2"/>
        <v> </v>
      </c>
      <c r="X49" s="85">
        <f t="shared" si="3"/>
        <v>8.14</v>
      </c>
      <c r="Y49" s="139" t="str">
        <f t="shared" si="4"/>
        <v> </v>
      </c>
      <c r="Z49" s="139" t="str">
        <f t="shared" si="10"/>
        <v> </v>
      </c>
      <c r="AA49" s="139" t="str">
        <f t="shared" si="11"/>
        <v> </v>
      </c>
    </row>
    <row r="50" spans="1:27" ht="19.5" customHeight="1">
      <c r="A50" s="5" t="s">
        <v>51</v>
      </c>
      <c r="B50" s="19">
        <v>97</v>
      </c>
      <c r="C50" s="14"/>
      <c r="D50" s="9">
        <v>7.59</v>
      </c>
      <c r="P50" s="102">
        <f t="shared" si="13"/>
        <v>7.59</v>
      </c>
      <c r="R50" s="99" t="str">
        <f t="shared" si="7"/>
        <v> </v>
      </c>
      <c r="T50" s="85">
        <f t="shared" si="8"/>
        <v>1</v>
      </c>
      <c r="U50" s="85" t="str">
        <f t="shared" si="0"/>
        <v> </v>
      </c>
      <c r="V50" s="85" t="str">
        <f t="shared" si="1"/>
        <v> </v>
      </c>
      <c r="W50" s="85" t="str">
        <f t="shared" si="2"/>
        <v> </v>
      </c>
      <c r="X50" s="85">
        <f t="shared" si="3"/>
        <v>0</v>
      </c>
      <c r="Y50" s="139">
        <f t="shared" si="4"/>
        <v>7.59</v>
      </c>
      <c r="Z50" s="139" t="str">
        <f t="shared" si="10"/>
        <v> </v>
      </c>
      <c r="AA50" s="139" t="str">
        <f t="shared" si="11"/>
        <v> </v>
      </c>
    </row>
    <row r="51" spans="1:27" ht="19.5" customHeight="1">
      <c r="A51" s="5" t="s">
        <v>52</v>
      </c>
      <c r="B51" s="19">
        <v>111</v>
      </c>
      <c r="C51" s="14"/>
      <c r="D51" s="9">
        <v>7.65</v>
      </c>
      <c r="P51" s="102">
        <f t="shared" si="13"/>
        <v>7.65</v>
      </c>
      <c r="R51" s="99" t="str">
        <f t="shared" si="7"/>
        <v> </v>
      </c>
      <c r="T51" s="85">
        <f t="shared" si="8"/>
        <v>1</v>
      </c>
      <c r="U51" s="85" t="str">
        <f t="shared" si="0"/>
        <v> </v>
      </c>
      <c r="V51" s="85" t="str">
        <f t="shared" si="1"/>
        <v> </v>
      </c>
      <c r="W51" s="85" t="str">
        <f t="shared" si="2"/>
        <v> </v>
      </c>
      <c r="X51" s="85">
        <f t="shared" si="3"/>
        <v>0</v>
      </c>
      <c r="Y51" s="139">
        <f t="shared" si="4"/>
        <v>7.65</v>
      </c>
      <c r="Z51" s="139" t="str">
        <f t="shared" si="10"/>
        <v> </v>
      </c>
      <c r="AA51" s="139" t="str">
        <f t="shared" si="11"/>
        <v> </v>
      </c>
    </row>
    <row r="52" spans="1:27" s="74" customFormat="1" ht="19.5" customHeight="1">
      <c r="A52" s="66" t="s">
        <v>53</v>
      </c>
      <c r="B52" s="67">
        <v>112</v>
      </c>
      <c r="C52" s="68"/>
      <c r="D52" s="75">
        <v>7.58</v>
      </c>
      <c r="E52" s="73"/>
      <c r="F52" s="75">
        <v>7.8</v>
      </c>
      <c r="G52" s="73" t="s">
        <v>236</v>
      </c>
      <c r="H52" s="72"/>
      <c r="I52" s="73">
        <v>7.95</v>
      </c>
      <c r="J52" s="72"/>
      <c r="K52" s="73" t="s">
        <v>237</v>
      </c>
      <c r="L52" s="72"/>
      <c r="M52" s="73"/>
      <c r="N52" s="72"/>
      <c r="O52" s="73"/>
      <c r="P52" s="102">
        <f t="shared" si="13"/>
        <v>7.58</v>
      </c>
      <c r="Q52" s="99">
        <v>8.21</v>
      </c>
      <c r="R52" s="99">
        <f t="shared" si="7"/>
        <v>8.21</v>
      </c>
      <c r="S52" s="85">
        <v>1</v>
      </c>
      <c r="T52" s="85">
        <f t="shared" si="8"/>
        <v>1</v>
      </c>
      <c r="U52" s="85" t="str">
        <f t="shared" si="0"/>
        <v> </v>
      </c>
      <c r="V52" s="85">
        <f t="shared" si="1"/>
        <v>8.21</v>
      </c>
      <c r="W52" s="85" t="str">
        <f t="shared" si="2"/>
        <v> </v>
      </c>
      <c r="X52" s="85">
        <f t="shared" si="3"/>
        <v>8.21</v>
      </c>
      <c r="Y52" s="139" t="str">
        <f t="shared" si="4"/>
        <v> </v>
      </c>
      <c r="Z52" s="139" t="str">
        <f t="shared" si="10"/>
        <v> </v>
      </c>
      <c r="AA52" s="139" t="str">
        <f t="shared" si="11"/>
        <v> </v>
      </c>
    </row>
    <row r="53" spans="1:27" ht="19.5" customHeight="1">
      <c r="A53" s="5" t="s">
        <v>54</v>
      </c>
      <c r="B53" s="19">
        <v>104</v>
      </c>
      <c r="C53" s="14"/>
      <c r="D53" s="9">
        <v>7.26</v>
      </c>
      <c r="P53" s="102">
        <f t="shared" si="13"/>
        <v>7.26</v>
      </c>
      <c r="R53" s="99" t="str">
        <f t="shared" si="7"/>
        <v> </v>
      </c>
      <c r="T53" s="85">
        <f t="shared" si="8"/>
        <v>1</v>
      </c>
      <c r="U53" s="85" t="str">
        <f t="shared" si="0"/>
        <v> </v>
      </c>
      <c r="V53" s="85" t="str">
        <f t="shared" si="1"/>
        <v> </v>
      </c>
      <c r="W53" s="85" t="str">
        <f t="shared" si="2"/>
        <v> </v>
      </c>
      <c r="X53" s="85">
        <f t="shared" si="3"/>
        <v>0</v>
      </c>
      <c r="Y53" s="139">
        <f t="shared" si="4"/>
        <v>7.26</v>
      </c>
      <c r="Z53" s="139" t="str">
        <f t="shared" si="10"/>
        <v> </v>
      </c>
      <c r="AA53" s="139" t="str">
        <f t="shared" si="11"/>
        <v> </v>
      </c>
    </row>
    <row r="54" spans="1:27" ht="19.5" customHeight="1">
      <c r="A54" s="5" t="s">
        <v>55</v>
      </c>
      <c r="B54" s="19">
        <v>98</v>
      </c>
      <c r="C54" s="14"/>
      <c r="D54" s="9">
        <v>7.41</v>
      </c>
      <c r="P54" s="102">
        <f t="shared" si="13"/>
        <v>7.41</v>
      </c>
      <c r="R54" s="99" t="str">
        <f t="shared" si="7"/>
        <v> </v>
      </c>
      <c r="T54" s="85">
        <f t="shared" si="8"/>
        <v>1</v>
      </c>
      <c r="U54" s="85" t="str">
        <f t="shared" si="0"/>
        <v> </v>
      </c>
      <c r="V54" s="85" t="str">
        <f t="shared" si="1"/>
        <v> </v>
      </c>
      <c r="W54" s="85" t="str">
        <f t="shared" si="2"/>
        <v> </v>
      </c>
      <c r="X54" s="85">
        <f t="shared" si="3"/>
        <v>0</v>
      </c>
      <c r="Y54" s="139">
        <f t="shared" si="4"/>
        <v>7.41</v>
      </c>
      <c r="Z54" s="139" t="str">
        <f t="shared" si="10"/>
        <v> </v>
      </c>
      <c r="AA54" s="139" t="str">
        <f t="shared" si="11"/>
        <v> </v>
      </c>
    </row>
    <row r="55" spans="1:27" s="74" customFormat="1" ht="19.5" customHeight="1">
      <c r="A55" s="66" t="s">
        <v>56</v>
      </c>
      <c r="B55" s="67">
        <v>104</v>
      </c>
      <c r="C55" s="68"/>
      <c r="D55" s="75">
        <v>8.09</v>
      </c>
      <c r="E55" s="73"/>
      <c r="F55" s="72"/>
      <c r="G55" s="73" t="s">
        <v>238</v>
      </c>
      <c r="H55" s="72"/>
      <c r="I55" s="73"/>
      <c r="J55" s="72"/>
      <c r="K55" s="73">
        <v>8.16</v>
      </c>
      <c r="L55" s="72"/>
      <c r="M55" s="73"/>
      <c r="N55" s="72"/>
      <c r="O55" s="73"/>
      <c r="P55" s="102">
        <f t="shared" si="13"/>
        <v>8.09</v>
      </c>
      <c r="Q55" s="99">
        <v>8.16</v>
      </c>
      <c r="R55" s="99">
        <f t="shared" si="7"/>
        <v>8.16</v>
      </c>
      <c r="S55" s="85">
        <v>1</v>
      </c>
      <c r="T55" s="85">
        <f t="shared" si="8"/>
        <v>1</v>
      </c>
      <c r="U55" s="85">
        <f t="shared" si="0"/>
        <v>8.16</v>
      </c>
      <c r="V55" s="85" t="str">
        <f t="shared" si="1"/>
        <v> </v>
      </c>
      <c r="W55" s="85">
        <f t="shared" si="2"/>
        <v>8.16</v>
      </c>
      <c r="X55" s="85" t="str">
        <f t="shared" si="3"/>
        <v> </v>
      </c>
      <c r="Y55" s="139" t="str">
        <f t="shared" si="4"/>
        <v> </v>
      </c>
      <c r="Z55" s="139" t="str">
        <f t="shared" si="10"/>
        <v> </v>
      </c>
      <c r="AA55" s="139" t="str">
        <f t="shared" si="11"/>
        <v> </v>
      </c>
    </row>
    <row r="56" spans="1:27" ht="19.5" customHeight="1">
      <c r="A56" s="5" t="s">
        <v>57</v>
      </c>
      <c r="B56" s="19">
        <v>103</v>
      </c>
      <c r="C56" s="14"/>
      <c r="D56" s="9">
        <v>7.37</v>
      </c>
      <c r="P56" s="102">
        <f t="shared" si="13"/>
        <v>7.37</v>
      </c>
      <c r="R56" s="99" t="str">
        <f t="shared" si="7"/>
        <v> </v>
      </c>
      <c r="T56" s="85">
        <f t="shared" si="8"/>
        <v>1</v>
      </c>
      <c r="U56" s="85" t="str">
        <f t="shared" si="0"/>
        <v> </v>
      </c>
      <c r="V56" s="85" t="str">
        <f t="shared" si="1"/>
        <v> </v>
      </c>
      <c r="W56" s="85" t="str">
        <f t="shared" si="2"/>
        <v> </v>
      </c>
      <c r="X56" s="85">
        <f t="shared" si="3"/>
        <v>0</v>
      </c>
      <c r="Y56" s="139">
        <f t="shared" si="4"/>
        <v>7.37</v>
      </c>
      <c r="Z56" s="139" t="str">
        <f t="shared" si="10"/>
        <v> </v>
      </c>
      <c r="AA56" s="139" t="str">
        <f t="shared" si="11"/>
        <v> </v>
      </c>
    </row>
    <row r="57" spans="1:27" ht="19.5" customHeight="1">
      <c r="A57" s="5" t="s">
        <v>58</v>
      </c>
      <c r="B57" s="19">
        <v>105</v>
      </c>
      <c r="C57" s="14"/>
      <c r="D57" s="9">
        <v>8.13</v>
      </c>
      <c r="P57" s="102">
        <f t="shared" si="13"/>
        <v>8.13</v>
      </c>
      <c r="R57" s="99" t="str">
        <f t="shared" si="7"/>
        <v> </v>
      </c>
      <c r="T57" s="85">
        <f t="shared" si="8"/>
        <v>1</v>
      </c>
      <c r="U57" s="85" t="str">
        <f t="shared" si="0"/>
        <v> </v>
      </c>
      <c r="V57" s="85" t="str">
        <f t="shared" si="1"/>
        <v> </v>
      </c>
      <c r="W57" s="85">
        <f t="shared" si="2"/>
        <v>0</v>
      </c>
      <c r="X57" s="85" t="str">
        <f t="shared" si="3"/>
        <v> </v>
      </c>
      <c r="Y57" s="139">
        <f t="shared" si="4"/>
        <v>8.13</v>
      </c>
      <c r="Z57" s="139" t="str">
        <f t="shared" si="10"/>
        <v> </v>
      </c>
      <c r="AA57" s="139" t="str">
        <f t="shared" si="11"/>
        <v> </v>
      </c>
    </row>
    <row r="58" spans="1:27" ht="19.5" customHeight="1">
      <c r="A58" s="5" t="s">
        <v>59</v>
      </c>
      <c r="B58" s="19">
        <v>95</v>
      </c>
      <c r="C58" s="14"/>
      <c r="D58" s="9">
        <v>7.79</v>
      </c>
      <c r="P58" s="102">
        <f t="shared" si="13"/>
        <v>7.79</v>
      </c>
      <c r="R58" s="99" t="str">
        <f t="shared" si="7"/>
        <v> </v>
      </c>
      <c r="T58" s="85">
        <f t="shared" si="8"/>
        <v>1</v>
      </c>
      <c r="U58" s="85" t="str">
        <f t="shared" si="0"/>
        <v> </v>
      </c>
      <c r="V58" s="85" t="str">
        <f t="shared" si="1"/>
        <v> </v>
      </c>
      <c r="W58" s="85" t="str">
        <f t="shared" si="2"/>
        <v> </v>
      </c>
      <c r="X58" s="85">
        <f t="shared" si="3"/>
        <v>0</v>
      </c>
      <c r="Y58" s="139">
        <f t="shared" si="4"/>
        <v>7.79</v>
      </c>
      <c r="Z58" s="139" t="str">
        <f t="shared" si="10"/>
        <v> </v>
      </c>
      <c r="AA58" s="139" t="str">
        <f t="shared" si="11"/>
        <v> </v>
      </c>
    </row>
    <row r="59" spans="1:27" ht="19.5" customHeight="1">
      <c r="A59" s="5" t="s">
        <v>60</v>
      </c>
      <c r="B59" s="19">
        <v>100</v>
      </c>
      <c r="C59" s="14"/>
      <c r="D59" s="9">
        <v>7.79</v>
      </c>
      <c r="P59" s="102">
        <f t="shared" si="13"/>
        <v>7.79</v>
      </c>
      <c r="R59" s="99" t="str">
        <f t="shared" si="7"/>
        <v> </v>
      </c>
      <c r="T59" s="85">
        <f t="shared" si="8"/>
        <v>1</v>
      </c>
      <c r="U59" s="85" t="str">
        <f t="shared" si="0"/>
        <v> </v>
      </c>
      <c r="V59" s="85" t="str">
        <f t="shared" si="1"/>
        <v> </v>
      </c>
      <c r="W59" s="85" t="str">
        <f t="shared" si="2"/>
        <v> </v>
      </c>
      <c r="X59" s="85">
        <f t="shared" si="3"/>
        <v>0</v>
      </c>
      <c r="Y59" s="139">
        <f t="shared" si="4"/>
        <v>7.79</v>
      </c>
      <c r="Z59" s="139" t="str">
        <f t="shared" si="10"/>
        <v> </v>
      </c>
      <c r="AA59" s="139" t="str">
        <f t="shared" si="11"/>
        <v> </v>
      </c>
    </row>
    <row r="60" spans="1:27" ht="19.5" customHeight="1">
      <c r="A60" s="5" t="s">
        <v>61</v>
      </c>
      <c r="B60" s="19">
        <v>105</v>
      </c>
      <c r="C60" s="14"/>
      <c r="D60" s="9">
        <v>7.86</v>
      </c>
      <c r="P60" s="102">
        <f t="shared" si="13"/>
        <v>7.86</v>
      </c>
      <c r="R60" s="99" t="str">
        <f t="shared" si="7"/>
        <v> </v>
      </c>
      <c r="T60" s="85">
        <f t="shared" si="8"/>
        <v>1</v>
      </c>
      <c r="U60" s="85" t="str">
        <f t="shared" si="0"/>
        <v> </v>
      </c>
      <c r="V60" s="85" t="str">
        <f t="shared" si="1"/>
        <v> </v>
      </c>
      <c r="W60" s="85" t="str">
        <f t="shared" si="2"/>
        <v> </v>
      </c>
      <c r="X60" s="85">
        <f t="shared" si="3"/>
        <v>0</v>
      </c>
      <c r="Y60" s="139">
        <f t="shared" si="4"/>
        <v>7.86</v>
      </c>
      <c r="Z60" s="139" t="str">
        <f t="shared" si="10"/>
        <v> </v>
      </c>
      <c r="AA60" s="139" t="str">
        <f t="shared" si="11"/>
        <v> </v>
      </c>
    </row>
    <row r="61" spans="1:27" ht="19.5" customHeight="1">
      <c r="A61" s="5" t="s">
        <v>62</v>
      </c>
      <c r="B61" s="19">
        <v>106</v>
      </c>
      <c r="C61" s="14"/>
      <c r="D61" s="9">
        <v>7.67</v>
      </c>
      <c r="P61" s="102">
        <f t="shared" si="13"/>
        <v>7.67</v>
      </c>
      <c r="R61" s="99" t="str">
        <f t="shared" si="7"/>
        <v> </v>
      </c>
      <c r="T61" s="85">
        <f t="shared" si="8"/>
        <v>1</v>
      </c>
      <c r="U61" s="85" t="str">
        <f t="shared" si="0"/>
        <v> </v>
      </c>
      <c r="V61" s="85" t="str">
        <f t="shared" si="1"/>
        <v> </v>
      </c>
      <c r="W61" s="85" t="str">
        <f t="shared" si="2"/>
        <v> </v>
      </c>
      <c r="X61" s="85">
        <f t="shared" si="3"/>
        <v>0</v>
      </c>
      <c r="Y61" s="139">
        <f t="shared" si="4"/>
        <v>7.67</v>
      </c>
      <c r="Z61" s="139" t="str">
        <f t="shared" si="10"/>
        <v> </v>
      </c>
      <c r="AA61" s="139" t="str">
        <f t="shared" si="11"/>
        <v> </v>
      </c>
    </row>
    <row r="62" spans="1:27" ht="19.5" customHeight="1">
      <c r="A62" s="5" t="s">
        <v>63</v>
      </c>
      <c r="B62" s="19">
        <v>104</v>
      </c>
      <c r="C62" s="14"/>
      <c r="D62" s="9">
        <v>7.49</v>
      </c>
      <c r="P62" s="102">
        <f t="shared" si="13"/>
        <v>7.49</v>
      </c>
      <c r="R62" s="99" t="str">
        <f t="shared" si="7"/>
        <v> </v>
      </c>
      <c r="T62" s="85">
        <f t="shared" si="8"/>
        <v>1</v>
      </c>
      <c r="U62" s="85" t="str">
        <f t="shared" si="0"/>
        <v> </v>
      </c>
      <c r="V62" s="85" t="str">
        <f t="shared" si="1"/>
        <v> </v>
      </c>
      <c r="W62" s="85" t="str">
        <f t="shared" si="2"/>
        <v> </v>
      </c>
      <c r="X62" s="85">
        <f t="shared" si="3"/>
        <v>0</v>
      </c>
      <c r="Y62" s="139">
        <f t="shared" si="4"/>
        <v>7.49</v>
      </c>
      <c r="Z62" s="139" t="str">
        <f t="shared" si="10"/>
        <v> </v>
      </c>
      <c r="AA62" s="139" t="str">
        <f t="shared" si="11"/>
        <v> </v>
      </c>
    </row>
    <row r="63" spans="1:27" s="82" customFormat="1" ht="19.5" customHeight="1" thickBot="1">
      <c r="A63" s="76" t="s">
        <v>64</v>
      </c>
      <c r="B63" s="77">
        <v>116</v>
      </c>
      <c r="C63" s="78"/>
      <c r="D63" s="79">
        <v>7.84</v>
      </c>
      <c r="E63" s="80"/>
      <c r="F63" s="81"/>
      <c r="G63" s="80" t="s">
        <v>239</v>
      </c>
      <c r="H63" s="81"/>
      <c r="I63" s="80"/>
      <c r="J63" s="81"/>
      <c r="K63" s="80"/>
      <c r="L63" s="81"/>
      <c r="M63" s="80">
        <v>8.28</v>
      </c>
      <c r="N63" s="81"/>
      <c r="O63" s="80"/>
      <c r="P63" s="102">
        <f t="shared" si="13"/>
        <v>7.84</v>
      </c>
      <c r="Q63" s="101">
        <v>8.28</v>
      </c>
      <c r="R63" s="99">
        <f t="shared" si="7"/>
        <v>8.28</v>
      </c>
      <c r="S63" s="87">
        <v>1</v>
      </c>
      <c r="T63" s="85">
        <f t="shared" si="8"/>
        <v>1</v>
      </c>
      <c r="U63" s="85" t="str">
        <f t="shared" si="0"/>
        <v> </v>
      </c>
      <c r="V63" s="85">
        <f t="shared" si="1"/>
        <v>8.28</v>
      </c>
      <c r="W63" s="85" t="str">
        <f t="shared" si="2"/>
        <v> </v>
      </c>
      <c r="X63" s="85">
        <f t="shared" si="3"/>
        <v>8.28</v>
      </c>
      <c r="Y63" s="139" t="str">
        <f t="shared" si="4"/>
        <v> </v>
      </c>
      <c r="Z63" s="139" t="str">
        <f t="shared" si="10"/>
        <v> </v>
      </c>
      <c r="AA63" s="139" t="str">
        <f t="shared" si="11"/>
        <v> </v>
      </c>
    </row>
    <row r="64" spans="1:27" s="50" customFormat="1" ht="19.5" customHeight="1" thickTop="1">
      <c r="A64" s="51">
        <v>2005</v>
      </c>
      <c r="B64" s="45"/>
      <c r="C64" s="46"/>
      <c r="D64" s="47"/>
      <c r="E64" s="48"/>
      <c r="F64" s="49"/>
      <c r="G64" s="48"/>
      <c r="H64" s="49"/>
      <c r="I64" s="48"/>
      <c r="J64" s="49"/>
      <c r="K64" s="48"/>
      <c r="L64" s="49"/>
      <c r="M64" s="48"/>
      <c r="N64" s="49"/>
      <c r="O64" s="48"/>
      <c r="P64" s="104"/>
      <c r="Q64" s="105"/>
      <c r="R64" s="99" t="str">
        <f t="shared" si="7"/>
        <v> </v>
      </c>
      <c r="S64" s="89"/>
      <c r="T64" s="85" t="str">
        <f t="shared" si="8"/>
        <v> </v>
      </c>
      <c r="U64" s="85" t="str">
        <f t="shared" si="0"/>
        <v> </v>
      </c>
      <c r="V64" s="85" t="str">
        <f t="shared" si="1"/>
        <v> </v>
      </c>
      <c r="W64" s="85" t="str">
        <f t="shared" si="2"/>
        <v> </v>
      </c>
      <c r="X64" s="85">
        <f t="shared" si="3"/>
        <v>0</v>
      </c>
      <c r="Y64" s="139">
        <f t="shared" si="4"/>
        <v>0</v>
      </c>
      <c r="Z64" s="139" t="str">
        <f t="shared" si="10"/>
        <v> </v>
      </c>
      <c r="AA64" s="139" t="str">
        <f t="shared" si="11"/>
        <v> </v>
      </c>
    </row>
    <row r="65" spans="1:27" s="2" customFormat="1" ht="19.5" customHeight="1">
      <c r="A65" s="6" t="s">
        <v>65</v>
      </c>
      <c r="B65" s="21">
        <v>104</v>
      </c>
      <c r="C65" s="16"/>
      <c r="D65" s="11"/>
      <c r="E65" s="12"/>
      <c r="F65" s="11">
        <v>7.44</v>
      </c>
      <c r="G65" s="12"/>
      <c r="H65" s="1"/>
      <c r="I65" s="12"/>
      <c r="J65" s="1"/>
      <c r="K65" s="12"/>
      <c r="L65" s="1"/>
      <c r="M65" s="12"/>
      <c r="N65" s="1"/>
      <c r="O65" s="12"/>
      <c r="P65" s="102">
        <f>+F65</f>
        <v>7.44</v>
      </c>
      <c r="Q65" s="103"/>
      <c r="R65" s="99" t="str">
        <f t="shared" si="7"/>
        <v> </v>
      </c>
      <c r="S65" s="88"/>
      <c r="T65" s="85">
        <f t="shared" si="8"/>
        <v>1</v>
      </c>
      <c r="U65" s="85" t="str">
        <f t="shared" si="0"/>
        <v> </v>
      </c>
      <c r="V65" s="85" t="str">
        <f t="shared" si="1"/>
        <v> </v>
      </c>
      <c r="W65" s="85" t="str">
        <f t="shared" si="2"/>
        <v> </v>
      </c>
      <c r="X65" s="85">
        <f t="shared" si="3"/>
        <v>0</v>
      </c>
      <c r="Y65" s="139">
        <f t="shared" si="4"/>
        <v>7.44</v>
      </c>
      <c r="Z65" s="139" t="str">
        <f t="shared" si="10"/>
        <v> </v>
      </c>
      <c r="AA65" s="139" t="str">
        <f t="shared" si="11"/>
        <v> </v>
      </c>
    </row>
    <row r="66" spans="1:27" ht="19.5" customHeight="1">
      <c r="A66" s="5" t="s">
        <v>66</v>
      </c>
      <c r="B66" s="19">
        <v>105</v>
      </c>
      <c r="C66" s="14"/>
      <c r="F66" s="9">
        <v>7.48</v>
      </c>
      <c r="P66" s="102">
        <f aca="true" t="shared" si="14" ref="P66:P89">+F66</f>
        <v>7.48</v>
      </c>
      <c r="R66" s="99" t="str">
        <f t="shared" si="7"/>
        <v> </v>
      </c>
      <c r="T66" s="85">
        <f t="shared" si="8"/>
        <v>1</v>
      </c>
      <c r="U66" s="85" t="str">
        <f t="shared" si="0"/>
        <v> </v>
      </c>
      <c r="V66" s="85" t="str">
        <f t="shared" si="1"/>
        <v> </v>
      </c>
      <c r="W66" s="85" t="str">
        <f t="shared" si="2"/>
        <v> </v>
      </c>
      <c r="X66" s="85">
        <f t="shared" si="3"/>
        <v>0</v>
      </c>
      <c r="Y66" s="139">
        <f t="shared" si="4"/>
        <v>7.48</v>
      </c>
      <c r="Z66" s="139" t="str">
        <f t="shared" si="10"/>
        <v> </v>
      </c>
      <c r="AA66" s="139" t="str">
        <f t="shared" si="11"/>
        <v> </v>
      </c>
    </row>
    <row r="67" spans="1:27" ht="19.5" customHeight="1">
      <c r="A67" s="5" t="s">
        <v>67</v>
      </c>
      <c r="B67" s="19">
        <v>98</v>
      </c>
      <c r="C67" s="14"/>
      <c r="F67" s="9">
        <v>7.85</v>
      </c>
      <c r="H67" s="9">
        <v>7.85</v>
      </c>
      <c r="P67" s="102">
        <f t="shared" si="14"/>
        <v>7.85</v>
      </c>
      <c r="R67" s="99" t="str">
        <f t="shared" si="7"/>
        <v> </v>
      </c>
      <c r="T67" s="85">
        <f t="shared" si="8"/>
        <v>1</v>
      </c>
      <c r="U67" s="85" t="str">
        <f aca="true" t="shared" si="15" ref="U67:U130">IF(P67&gt;7.999,R67," ")</f>
        <v> </v>
      </c>
      <c r="V67" s="85" t="str">
        <f aca="true" t="shared" si="16" ref="V67:V130">IF(P67&lt;7.999,R67," ")</f>
        <v> </v>
      </c>
      <c r="W67" s="85" t="str">
        <f aca="true" t="shared" si="17" ref="W67:W130">IF(P67&gt;7.999,Q67," ")</f>
        <v> </v>
      </c>
      <c r="X67" s="85">
        <f aca="true" t="shared" si="18" ref="X67:X130">IF(P67&lt;7.999,Q67," ")</f>
        <v>0</v>
      </c>
      <c r="Y67" s="139">
        <f aca="true" t="shared" si="19" ref="Y67:Y130">IF(Q67&lt;5,P67," ")</f>
        <v>7.85</v>
      </c>
      <c r="Z67" s="139" t="str">
        <f t="shared" si="10"/>
        <v> </v>
      </c>
      <c r="AA67" s="139" t="str">
        <f t="shared" si="11"/>
        <v> </v>
      </c>
    </row>
    <row r="68" spans="1:27" s="74" customFormat="1" ht="19.5" customHeight="1">
      <c r="A68" s="66" t="s">
        <v>68</v>
      </c>
      <c r="B68" s="67">
        <v>119</v>
      </c>
      <c r="C68" s="68"/>
      <c r="D68" s="72"/>
      <c r="E68" s="73"/>
      <c r="F68" s="75">
        <v>7.76</v>
      </c>
      <c r="G68" s="73"/>
      <c r="H68" s="72"/>
      <c r="I68" s="73"/>
      <c r="J68" s="72"/>
      <c r="K68" s="73" t="s">
        <v>240</v>
      </c>
      <c r="L68" s="72"/>
      <c r="M68" s="73">
        <v>8.38</v>
      </c>
      <c r="N68" s="72"/>
      <c r="O68" s="73">
        <v>8.36</v>
      </c>
      <c r="P68" s="102">
        <f t="shared" si="14"/>
        <v>7.76</v>
      </c>
      <c r="Q68" s="99">
        <v>8.38</v>
      </c>
      <c r="R68" s="99">
        <f aca="true" t="shared" si="20" ref="R68:R131">IF(Q68&gt;7.749,Q68," ")</f>
        <v>8.38</v>
      </c>
      <c r="S68" s="85">
        <v>1</v>
      </c>
      <c r="T68" s="85">
        <f aca="true" t="shared" si="21" ref="T68:T131">IF(P68&gt;5,1," ")</f>
        <v>1</v>
      </c>
      <c r="U68" s="85" t="str">
        <f t="shared" si="15"/>
        <v> </v>
      </c>
      <c r="V68" s="85">
        <f t="shared" si="16"/>
        <v>8.38</v>
      </c>
      <c r="W68" s="85" t="str">
        <f t="shared" si="17"/>
        <v> </v>
      </c>
      <c r="X68" s="85">
        <f t="shared" si="18"/>
        <v>8.38</v>
      </c>
      <c r="Y68" s="139" t="str">
        <f t="shared" si="19"/>
        <v> </v>
      </c>
      <c r="Z68" s="139" t="str">
        <f t="shared" si="10"/>
        <v> </v>
      </c>
      <c r="AA68" s="139" t="str">
        <f aca="true" t="shared" si="22" ref="AA68:AA131">IF(P68&gt;=$AA$233,R68," ")</f>
        <v> </v>
      </c>
    </row>
    <row r="69" spans="1:27" s="74" customFormat="1" ht="19.5" customHeight="1">
      <c r="A69" s="66" t="s">
        <v>69</v>
      </c>
      <c r="B69" s="67">
        <v>112</v>
      </c>
      <c r="C69" s="68"/>
      <c r="D69" s="72"/>
      <c r="E69" s="73"/>
      <c r="F69" s="75">
        <v>8.44</v>
      </c>
      <c r="G69" s="73"/>
      <c r="H69" s="72"/>
      <c r="I69" s="73">
        <v>7.95</v>
      </c>
      <c r="J69" s="72"/>
      <c r="K69" s="73">
        <v>8.11</v>
      </c>
      <c r="L69" s="72"/>
      <c r="M69" s="73">
        <v>8.31</v>
      </c>
      <c r="N69" s="72"/>
      <c r="O69" s="73"/>
      <c r="P69" s="102">
        <f t="shared" si="14"/>
        <v>8.44</v>
      </c>
      <c r="Q69" s="99">
        <v>8.31</v>
      </c>
      <c r="R69" s="99">
        <f t="shared" si="20"/>
        <v>8.31</v>
      </c>
      <c r="S69" s="85">
        <v>1</v>
      </c>
      <c r="T69" s="85">
        <f t="shared" si="21"/>
        <v>1</v>
      </c>
      <c r="U69" s="85">
        <f t="shared" si="15"/>
        <v>8.31</v>
      </c>
      <c r="V69" s="85" t="str">
        <f t="shared" si="16"/>
        <v> </v>
      </c>
      <c r="W69" s="85">
        <f t="shared" si="17"/>
        <v>8.31</v>
      </c>
      <c r="X69" s="85" t="str">
        <f t="shared" si="18"/>
        <v> </v>
      </c>
      <c r="Y69" s="139" t="str">
        <f t="shared" si="19"/>
        <v> </v>
      </c>
      <c r="Z69" s="139">
        <f t="shared" si="10"/>
        <v>1</v>
      </c>
      <c r="AA69" s="139">
        <f t="shared" si="22"/>
        <v>8.31</v>
      </c>
    </row>
    <row r="70" spans="1:27" ht="19.5" customHeight="1">
      <c r="A70" s="5" t="s">
        <v>70</v>
      </c>
      <c r="B70" s="19">
        <v>86</v>
      </c>
      <c r="C70" s="14"/>
      <c r="F70" s="9">
        <v>7.28</v>
      </c>
      <c r="P70" s="102">
        <f t="shared" si="14"/>
        <v>7.28</v>
      </c>
      <c r="R70" s="99" t="str">
        <f t="shared" si="20"/>
        <v> </v>
      </c>
      <c r="T70" s="85">
        <f t="shared" si="21"/>
        <v>1</v>
      </c>
      <c r="U70" s="85" t="str">
        <f t="shared" si="15"/>
        <v> </v>
      </c>
      <c r="V70" s="85" t="str">
        <f t="shared" si="16"/>
        <v> </v>
      </c>
      <c r="W70" s="85" t="str">
        <f t="shared" si="17"/>
        <v> </v>
      </c>
      <c r="X70" s="85">
        <f t="shared" si="18"/>
        <v>0</v>
      </c>
      <c r="Y70" s="139">
        <f t="shared" si="19"/>
        <v>7.28</v>
      </c>
      <c r="Z70" s="139" t="str">
        <f t="shared" si="10"/>
        <v> </v>
      </c>
      <c r="AA70" s="139" t="str">
        <f t="shared" si="22"/>
        <v> </v>
      </c>
    </row>
    <row r="71" spans="1:27" ht="19.5" customHeight="1">
      <c r="A71" s="5" t="s">
        <v>71</v>
      </c>
      <c r="B71" s="19">
        <v>88</v>
      </c>
      <c r="C71" s="14"/>
      <c r="F71" s="9">
        <v>7.37</v>
      </c>
      <c r="P71" s="102">
        <f t="shared" si="14"/>
        <v>7.37</v>
      </c>
      <c r="R71" s="99" t="str">
        <f t="shared" si="20"/>
        <v> </v>
      </c>
      <c r="T71" s="85">
        <f t="shared" si="21"/>
        <v>1</v>
      </c>
      <c r="U71" s="85" t="str">
        <f t="shared" si="15"/>
        <v> </v>
      </c>
      <c r="V71" s="85" t="str">
        <f t="shared" si="16"/>
        <v> </v>
      </c>
      <c r="W71" s="85" t="str">
        <f t="shared" si="17"/>
        <v> </v>
      </c>
      <c r="X71" s="85">
        <f t="shared" si="18"/>
        <v>0</v>
      </c>
      <c r="Y71" s="139">
        <f t="shared" si="19"/>
        <v>7.37</v>
      </c>
      <c r="Z71" s="139" t="str">
        <f t="shared" si="10"/>
        <v> </v>
      </c>
      <c r="AA71" s="139" t="str">
        <f t="shared" si="22"/>
        <v> </v>
      </c>
    </row>
    <row r="72" spans="1:27" s="74" customFormat="1" ht="19.5" customHeight="1">
      <c r="A72" s="66" t="s">
        <v>72</v>
      </c>
      <c r="B72" s="67">
        <v>106</v>
      </c>
      <c r="C72" s="68"/>
      <c r="D72" s="72"/>
      <c r="E72" s="73"/>
      <c r="F72" s="75">
        <v>7.89</v>
      </c>
      <c r="G72" s="73"/>
      <c r="H72" s="75">
        <v>7.93</v>
      </c>
      <c r="I72" s="73"/>
      <c r="J72" s="72"/>
      <c r="K72" s="73" t="s">
        <v>241</v>
      </c>
      <c r="L72" s="72"/>
      <c r="M72" s="73" t="s">
        <v>242</v>
      </c>
      <c r="N72" s="72"/>
      <c r="O72" s="73"/>
      <c r="P72" s="102">
        <f>+H72</f>
        <v>7.93</v>
      </c>
      <c r="Q72" s="99">
        <v>8.14</v>
      </c>
      <c r="R72" s="99">
        <f t="shared" si="20"/>
        <v>8.14</v>
      </c>
      <c r="S72" s="85">
        <v>1</v>
      </c>
      <c r="T72" s="85">
        <f t="shared" si="21"/>
        <v>1</v>
      </c>
      <c r="U72" s="85" t="str">
        <f t="shared" si="15"/>
        <v> </v>
      </c>
      <c r="V72" s="85">
        <f t="shared" si="16"/>
        <v>8.14</v>
      </c>
      <c r="W72" s="85" t="str">
        <f t="shared" si="17"/>
        <v> </v>
      </c>
      <c r="X72" s="85">
        <f t="shared" si="18"/>
        <v>8.14</v>
      </c>
      <c r="Y72" s="139" t="str">
        <f t="shared" si="19"/>
        <v> </v>
      </c>
      <c r="Z72" s="139" t="str">
        <f aca="true" t="shared" si="23" ref="Z72:Z135">IF(P72&gt;=$AA$233,1," ")</f>
        <v> </v>
      </c>
      <c r="AA72" s="139" t="str">
        <f t="shared" si="22"/>
        <v> </v>
      </c>
    </row>
    <row r="73" spans="1:27" ht="19.5" customHeight="1">
      <c r="A73" s="5" t="s">
        <v>73</v>
      </c>
      <c r="B73" s="19">
        <v>109</v>
      </c>
      <c r="C73" s="14"/>
      <c r="F73" s="9">
        <v>8.2</v>
      </c>
      <c r="H73" s="9">
        <v>8.2</v>
      </c>
      <c r="K73" s="13">
        <v>7.86</v>
      </c>
      <c r="P73" s="102">
        <f t="shared" si="14"/>
        <v>8.2</v>
      </c>
      <c r="Q73" s="99">
        <v>7.86</v>
      </c>
      <c r="R73" s="99">
        <f t="shared" si="20"/>
        <v>7.86</v>
      </c>
      <c r="T73" s="85">
        <f t="shared" si="21"/>
        <v>1</v>
      </c>
      <c r="U73" s="85">
        <f t="shared" si="15"/>
        <v>7.86</v>
      </c>
      <c r="V73" s="85" t="str">
        <f t="shared" si="16"/>
        <v> </v>
      </c>
      <c r="W73" s="85">
        <f t="shared" si="17"/>
        <v>7.86</v>
      </c>
      <c r="X73" s="85" t="str">
        <f t="shared" si="18"/>
        <v> </v>
      </c>
      <c r="Y73" s="139" t="str">
        <f t="shared" si="19"/>
        <v> </v>
      </c>
      <c r="Z73" s="139">
        <f t="shared" si="23"/>
        <v>1</v>
      </c>
      <c r="AA73" s="139">
        <f t="shared" si="22"/>
        <v>7.86</v>
      </c>
    </row>
    <row r="74" spans="1:27" ht="19.5" customHeight="1">
      <c r="A74" s="5" t="s">
        <v>74</v>
      </c>
      <c r="B74" s="19">
        <v>98</v>
      </c>
      <c r="C74" s="14"/>
      <c r="F74" s="9">
        <v>7.34</v>
      </c>
      <c r="P74" s="102">
        <f t="shared" si="14"/>
        <v>7.34</v>
      </c>
      <c r="R74" s="99" t="str">
        <f t="shared" si="20"/>
        <v> </v>
      </c>
      <c r="T74" s="85">
        <f t="shared" si="21"/>
        <v>1</v>
      </c>
      <c r="U74" s="85" t="str">
        <f t="shared" si="15"/>
        <v> </v>
      </c>
      <c r="V74" s="85" t="str">
        <f t="shared" si="16"/>
        <v> </v>
      </c>
      <c r="W74" s="85" t="str">
        <f t="shared" si="17"/>
        <v> </v>
      </c>
      <c r="X74" s="85">
        <f t="shared" si="18"/>
        <v>0</v>
      </c>
      <c r="Y74" s="139">
        <f t="shared" si="19"/>
        <v>7.34</v>
      </c>
      <c r="Z74" s="139" t="str">
        <f t="shared" si="23"/>
        <v> </v>
      </c>
      <c r="AA74" s="139" t="str">
        <f t="shared" si="22"/>
        <v> </v>
      </c>
    </row>
    <row r="75" spans="1:27" ht="19.5" customHeight="1">
      <c r="A75" s="5" t="s">
        <v>75</v>
      </c>
      <c r="B75" s="19">
        <v>114</v>
      </c>
      <c r="C75" s="14"/>
      <c r="F75" s="9">
        <v>7.44</v>
      </c>
      <c r="H75" s="9">
        <v>7.67</v>
      </c>
      <c r="P75" s="102">
        <f t="shared" si="14"/>
        <v>7.44</v>
      </c>
      <c r="R75" s="99" t="str">
        <f t="shared" si="20"/>
        <v> </v>
      </c>
      <c r="T75" s="85">
        <f t="shared" si="21"/>
        <v>1</v>
      </c>
      <c r="U75" s="85" t="str">
        <f t="shared" si="15"/>
        <v> </v>
      </c>
      <c r="V75" s="85" t="str">
        <f t="shared" si="16"/>
        <v> </v>
      </c>
      <c r="W75" s="85" t="str">
        <f t="shared" si="17"/>
        <v> </v>
      </c>
      <c r="X75" s="85">
        <f t="shared" si="18"/>
        <v>0</v>
      </c>
      <c r="Y75" s="139">
        <f t="shared" si="19"/>
        <v>7.44</v>
      </c>
      <c r="Z75" s="139" t="str">
        <f t="shared" si="23"/>
        <v> </v>
      </c>
      <c r="AA75" s="139" t="str">
        <f t="shared" si="22"/>
        <v> </v>
      </c>
    </row>
    <row r="76" spans="1:27" s="74" customFormat="1" ht="19.5" customHeight="1">
      <c r="A76" s="66" t="s">
        <v>76</v>
      </c>
      <c r="B76" s="67">
        <v>105</v>
      </c>
      <c r="C76" s="68"/>
      <c r="D76" s="72"/>
      <c r="E76" s="73"/>
      <c r="F76" s="75">
        <v>7.91</v>
      </c>
      <c r="G76" s="73"/>
      <c r="H76" s="72"/>
      <c r="I76" s="73">
        <v>7.42</v>
      </c>
      <c r="J76" s="72"/>
      <c r="K76" s="73" t="s">
        <v>243</v>
      </c>
      <c r="L76" s="72"/>
      <c r="M76" s="73"/>
      <c r="N76" s="72"/>
      <c r="O76" s="73"/>
      <c r="P76" s="102">
        <f t="shared" si="14"/>
        <v>7.91</v>
      </c>
      <c r="Q76" s="99">
        <v>7.88</v>
      </c>
      <c r="R76" s="99">
        <f t="shared" si="20"/>
        <v>7.88</v>
      </c>
      <c r="S76" s="85">
        <v>1</v>
      </c>
      <c r="T76" s="85">
        <f t="shared" si="21"/>
        <v>1</v>
      </c>
      <c r="U76" s="85" t="str">
        <f t="shared" si="15"/>
        <v> </v>
      </c>
      <c r="V76" s="85">
        <f t="shared" si="16"/>
        <v>7.88</v>
      </c>
      <c r="W76" s="85" t="str">
        <f t="shared" si="17"/>
        <v> </v>
      </c>
      <c r="X76" s="85">
        <f t="shared" si="18"/>
        <v>7.88</v>
      </c>
      <c r="Y76" s="139" t="str">
        <f t="shared" si="19"/>
        <v> </v>
      </c>
      <c r="Z76" s="139" t="str">
        <f t="shared" si="23"/>
        <v> </v>
      </c>
      <c r="AA76" s="139" t="str">
        <f t="shared" si="22"/>
        <v> </v>
      </c>
    </row>
    <row r="77" spans="1:27" ht="19.5" customHeight="1">
      <c r="A77" s="5" t="s">
        <v>77</v>
      </c>
      <c r="B77" s="19">
        <v>103</v>
      </c>
      <c r="C77" s="14"/>
      <c r="F77" s="9">
        <v>7.3</v>
      </c>
      <c r="P77" s="102">
        <f t="shared" si="14"/>
        <v>7.3</v>
      </c>
      <c r="R77" s="99" t="str">
        <f t="shared" si="20"/>
        <v> </v>
      </c>
      <c r="T77" s="85">
        <f t="shared" si="21"/>
        <v>1</v>
      </c>
      <c r="U77" s="85" t="str">
        <f t="shared" si="15"/>
        <v> </v>
      </c>
      <c r="V77" s="85" t="str">
        <f t="shared" si="16"/>
        <v> </v>
      </c>
      <c r="W77" s="85" t="str">
        <f t="shared" si="17"/>
        <v> </v>
      </c>
      <c r="X77" s="85">
        <f t="shared" si="18"/>
        <v>0</v>
      </c>
      <c r="Y77" s="139">
        <f t="shared" si="19"/>
        <v>7.3</v>
      </c>
      <c r="Z77" s="139" t="str">
        <f t="shared" si="23"/>
        <v> </v>
      </c>
      <c r="AA77" s="139" t="str">
        <f t="shared" si="22"/>
        <v> </v>
      </c>
    </row>
    <row r="78" spans="1:27" ht="19.5" customHeight="1">
      <c r="A78" s="5" t="s">
        <v>78</v>
      </c>
      <c r="B78" s="19">
        <v>109</v>
      </c>
      <c r="C78" s="14"/>
      <c r="F78" s="9">
        <v>7.82</v>
      </c>
      <c r="H78" s="9">
        <v>7.71</v>
      </c>
      <c r="J78" s="9"/>
      <c r="P78" s="102">
        <f t="shared" si="14"/>
        <v>7.82</v>
      </c>
      <c r="R78" s="99" t="str">
        <f t="shared" si="20"/>
        <v> </v>
      </c>
      <c r="T78" s="85">
        <f t="shared" si="21"/>
        <v>1</v>
      </c>
      <c r="U78" s="85" t="str">
        <f t="shared" si="15"/>
        <v> </v>
      </c>
      <c r="V78" s="85" t="str">
        <f t="shared" si="16"/>
        <v> </v>
      </c>
      <c r="W78" s="85" t="str">
        <f t="shared" si="17"/>
        <v> </v>
      </c>
      <c r="X78" s="85">
        <f t="shared" si="18"/>
        <v>0</v>
      </c>
      <c r="Y78" s="139">
        <f t="shared" si="19"/>
        <v>7.82</v>
      </c>
      <c r="Z78" s="139" t="str">
        <f t="shared" si="23"/>
        <v> </v>
      </c>
      <c r="AA78" s="139" t="str">
        <f t="shared" si="22"/>
        <v> </v>
      </c>
    </row>
    <row r="79" spans="1:27" s="74" customFormat="1" ht="19.5" customHeight="1">
      <c r="A79" s="66" t="s">
        <v>79</v>
      </c>
      <c r="B79" s="67">
        <v>121</v>
      </c>
      <c r="C79" s="68"/>
      <c r="D79" s="72"/>
      <c r="E79" s="73"/>
      <c r="F79" s="75">
        <v>7.93</v>
      </c>
      <c r="G79" s="73"/>
      <c r="H79" s="75">
        <v>7.94</v>
      </c>
      <c r="I79" s="73"/>
      <c r="J79" s="72"/>
      <c r="K79" s="73">
        <v>8.12</v>
      </c>
      <c r="L79" s="72"/>
      <c r="M79" s="73"/>
      <c r="N79" s="72"/>
      <c r="O79" s="73" t="s">
        <v>244</v>
      </c>
      <c r="P79" s="102">
        <f>+H79</f>
        <v>7.94</v>
      </c>
      <c r="Q79" s="99">
        <v>8.66</v>
      </c>
      <c r="R79" s="99">
        <f t="shared" si="20"/>
        <v>8.66</v>
      </c>
      <c r="S79" s="85">
        <v>1</v>
      </c>
      <c r="T79" s="85">
        <f t="shared" si="21"/>
        <v>1</v>
      </c>
      <c r="U79" s="85" t="str">
        <f t="shared" si="15"/>
        <v> </v>
      </c>
      <c r="V79" s="85">
        <f t="shared" si="16"/>
        <v>8.66</v>
      </c>
      <c r="W79" s="85" t="str">
        <f t="shared" si="17"/>
        <v> </v>
      </c>
      <c r="X79" s="85">
        <f t="shared" si="18"/>
        <v>8.66</v>
      </c>
      <c r="Y79" s="139" t="str">
        <f t="shared" si="19"/>
        <v> </v>
      </c>
      <c r="Z79" s="139" t="str">
        <f t="shared" si="23"/>
        <v> </v>
      </c>
      <c r="AA79" s="139" t="str">
        <f t="shared" si="22"/>
        <v> </v>
      </c>
    </row>
    <row r="80" spans="1:27" ht="19.5" customHeight="1">
      <c r="A80" s="5" t="s">
        <v>80</v>
      </c>
      <c r="B80" s="19">
        <v>102</v>
      </c>
      <c r="C80" s="14"/>
      <c r="F80" s="9">
        <v>7.56</v>
      </c>
      <c r="P80" s="102">
        <f t="shared" si="14"/>
        <v>7.56</v>
      </c>
      <c r="R80" s="99" t="str">
        <f t="shared" si="20"/>
        <v> </v>
      </c>
      <c r="T80" s="85">
        <f t="shared" si="21"/>
        <v>1</v>
      </c>
      <c r="U80" s="85" t="str">
        <f t="shared" si="15"/>
        <v> </v>
      </c>
      <c r="V80" s="85" t="str">
        <f t="shared" si="16"/>
        <v> </v>
      </c>
      <c r="W80" s="85" t="str">
        <f t="shared" si="17"/>
        <v> </v>
      </c>
      <c r="X80" s="85">
        <f t="shared" si="18"/>
        <v>0</v>
      </c>
      <c r="Y80" s="139">
        <f t="shared" si="19"/>
        <v>7.56</v>
      </c>
      <c r="Z80" s="139" t="str">
        <f t="shared" si="23"/>
        <v> </v>
      </c>
      <c r="AA80" s="139" t="str">
        <f t="shared" si="22"/>
        <v> </v>
      </c>
    </row>
    <row r="81" spans="1:27" ht="19.5" customHeight="1">
      <c r="A81" s="5" t="s">
        <v>81</v>
      </c>
      <c r="B81" s="19">
        <v>109</v>
      </c>
      <c r="C81" s="14"/>
      <c r="F81" s="9">
        <v>7.83</v>
      </c>
      <c r="H81" s="9">
        <v>7.69</v>
      </c>
      <c r="P81" s="102">
        <f t="shared" si="14"/>
        <v>7.83</v>
      </c>
      <c r="R81" s="99" t="str">
        <f t="shared" si="20"/>
        <v> </v>
      </c>
      <c r="T81" s="85">
        <f t="shared" si="21"/>
        <v>1</v>
      </c>
      <c r="U81" s="85" t="str">
        <f t="shared" si="15"/>
        <v> </v>
      </c>
      <c r="V81" s="85" t="str">
        <f t="shared" si="16"/>
        <v> </v>
      </c>
      <c r="W81" s="85" t="str">
        <f t="shared" si="17"/>
        <v> </v>
      </c>
      <c r="X81" s="85">
        <f t="shared" si="18"/>
        <v>0</v>
      </c>
      <c r="Y81" s="139">
        <f t="shared" si="19"/>
        <v>7.83</v>
      </c>
      <c r="Z81" s="139" t="str">
        <f t="shared" si="23"/>
        <v> </v>
      </c>
      <c r="AA81" s="139" t="str">
        <f t="shared" si="22"/>
        <v> </v>
      </c>
    </row>
    <row r="82" spans="1:27" ht="19.5" customHeight="1">
      <c r="A82" s="5" t="s">
        <v>82</v>
      </c>
      <c r="B82" s="19">
        <v>107</v>
      </c>
      <c r="C82" s="14"/>
      <c r="F82" s="9">
        <v>7.59</v>
      </c>
      <c r="P82" s="102">
        <f t="shared" si="14"/>
        <v>7.59</v>
      </c>
      <c r="R82" s="99" t="str">
        <f t="shared" si="20"/>
        <v> </v>
      </c>
      <c r="T82" s="85">
        <f t="shared" si="21"/>
        <v>1</v>
      </c>
      <c r="U82" s="85" t="str">
        <f t="shared" si="15"/>
        <v> </v>
      </c>
      <c r="V82" s="85" t="str">
        <f t="shared" si="16"/>
        <v> </v>
      </c>
      <c r="W82" s="85" t="str">
        <f t="shared" si="17"/>
        <v> </v>
      </c>
      <c r="X82" s="85">
        <f t="shared" si="18"/>
        <v>0</v>
      </c>
      <c r="Y82" s="139">
        <f t="shared" si="19"/>
        <v>7.59</v>
      </c>
      <c r="Z82" s="139" t="str">
        <f t="shared" si="23"/>
        <v> </v>
      </c>
      <c r="AA82" s="139" t="str">
        <f t="shared" si="22"/>
        <v> </v>
      </c>
    </row>
    <row r="83" spans="1:27" ht="19.5" customHeight="1">
      <c r="A83" s="5" t="s">
        <v>83</v>
      </c>
      <c r="B83" s="19">
        <v>96</v>
      </c>
      <c r="C83" s="14"/>
      <c r="F83" s="9">
        <v>7.46</v>
      </c>
      <c r="H83" s="9">
        <v>7.51</v>
      </c>
      <c r="P83" s="102">
        <f>+H83</f>
        <v>7.51</v>
      </c>
      <c r="R83" s="99" t="str">
        <f t="shared" si="20"/>
        <v> </v>
      </c>
      <c r="T83" s="85">
        <f t="shared" si="21"/>
        <v>1</v>
      </c>
      <c r="U83" s="85" t="str">
        <f t="shared" si="15"/>
        <v> </v>
      </c>
      <c r="V83" s="85" t="str">
        <f t="shared" si="16"/>
        <v> </v>
      </c>
      <c r="W83" s="85" t="str">
        <f t="shared" si="17"/>
        <v> </v>
      </c>
      <c r="X83" s="85">
        <f t="shared" si="18"/>
        <v>0</v>
      </c>
      <c r="Y83" s="139">
        <f t="shared" si="19"/>
        <v>7.51</v>
      </c>
      <c r="Z83" s="139" t="str">
        <f t="shared" si="23"/>
        <v> </v>
      </c>
      <c r="AA83" s="139" t="str">
        <f t="shared" si="22"/>
        <v> </v>
      </c>
    </row>
    <row r="84" spans="1:27" ht="19.5" customHeight="1">
      <c r="A84" s="5" t="s">
        <v>84</v>
      </c>
      <c r="B84" s="19">
        <v>109</v>
      </c>
      <c r="C84" s="14"/>
      <c r="F84" s="9">
        <v>8.12</v>
      </c>
      <c r="P84" s="102">
        <f t="shared" si="14"/>
        <v>8.12</v>
      </c>
      <c r="R84" s="99" t="str">
        <f t="shared" si="20"/>
        <v> </v>
      </c>
      <c r="T84" s="85">
        <f t="shared" si="21"/>
        <v>1</v>
      </c>
      <c r="U84" s="85" t="str">
        <f t="shared" si="15"/>
        <v> </v>
      </c>
      <c r="V84" s="85" t="str">
        <f t="shared" si="16"/>
        <v> </v>
      </c>
      <c r="W84" s="85">
        <f t="shared" si="17"/>
        <v>0</v>
      </c>
      <c r="X84" s="85" t="str">
        <f t="shared" si="18"/>
        <v> </v>
      </c>
      <c r="Y84" s="139">
        <f t="shared" si="19"/>
        <v>8.12</v>
      </c>
      <c r="Z84" s="139" t="str">
        <f t="shared" si="23"/>
        <v> </v>
      </c>
      <c r="AA84" s="139" t="str">
        <f t="shared" si="22"/>
        <v> </v>
      </c>
    </row>
    <row r="85" spans="1:27" ht="19.5" customHeight="1">
      <c r="A85" s="5" t="s">
        <v>85</v>
      </c>
      <c r="B85" s="19">
        <v>102</v>
      </c>
      <c r="C85" s="14"/>
      <c r="F85" s="9">
        <v>7.61</v>
      </c>
      <c r="P85" s="102">
        <f t="shared" si="14"/>
        <v>7.61</v>
      </c>
      <c r="R85" s="99" t="str">
        <f t="shared" si="20"/>
        <v> </v>
      </c>
      <c r="T85" s="85">
        <f t="shared" si="21"/>
        <v>1</v>
      </c>
      <c r="U85" s="85" t="str">
        <f t="shared" si="15"/>
        <v> </v>
      </c>
      <c r="V85" s="85" t="str">
        <f t="shared" si="16"/>
        <v> </v>
      </c>
      <c r="W85" s="85" t="str">
        <f t="shared" si="17"/>
        <v> </v>
      </c>
      <c r="X85" s="85">
        <f t="shared" si="18"/>
        <v>0</v>
      </c>
      <c r="Y85" s="139">
        <f t="shared" si="19"/>
        <v>7.61</v>
      </c>
      <c r="Z85" s="139" t="str">
        <f t="shared" si="23"/>
        <v> </v>
      </c>
      <c r="AA85" s="139" t="str">
        <f t="shared" si="22"/>
        <v> </v>
      </c>
    </row>
    <row r="86" spans="1:27" ht="19.5" customHeight="1">
      <c r="A86" s="5" t="s">
        <v>86</v>
      </c>
      <c r="B86" s="19">
        <v>108</v>
      </c>
      <c r="C86" s="14"/>
      <c r="F86" s="9">
        <v>8</v>
      </c>
      <c r="P86" s="102">
        <f t="shared" si="14"/>
        <v>8</v>
      </c>
      <c r="R86" s="99" t="str">
        <f t="shared" si="20"/>
        <v> </v>
      </c>
      <c r="T86" s="85">
        <f t="shared" si="21"/>
        <v>1</v>
      </c>
      <c r="U86" s="85" t="str">
        <f t="shared" si="15"/>
        <v> </v>
      </c>
      <c r="V86" s="85" t="str">
        <f t="shared" si="16"/>
        <v> </v>
      </c>
      <c r="W86" s="85">
        <f t="shared" si="17"/>
        <v>0</v>
      </c>
      <c r="X86" s="85" t="str">
        <f t="shared" si="18"/>
        <v> </v>
      </c>
      <c r="Y86" s="139">
        <f t="shared" si="19"/>
        <v>8</v>
      </c>
      <c r="Z86" s="139" t="str">
        <f t="shared" si="23"/>
        <v> </v>
      </c>
      <c r="AA86" s="139" t="str">
        <f t="shared" si="22"/>
        <v> </v>
      </c>
    </row>
    <row r="87" spans="1:27" ht="19.5" customHeight="1">
      <c r="A87" s="5" t="s">
        <v>51</v>
      </c>
      <c r="B87" s="19">
        <v>97</v>
      </c>
      <c r="C87" s="14"/>
      <c r="F87" s="9">
        <v>7.54</v>
      </c>
      <c r="P87" s="102">
        <f t="shared" si="14"/>
        <v>7.54</v>
      </c>
      <c r="R87" s="99" t="str">
        <f t="shared" si="20"/>
        <v> </v>
      </c>
      <c r="T87" s="85">
        <f t="shared" si="21"/>
        <v>1</v>
      </c>
      <c r="U87" s="85" t="str">
        <f t="shared" si="15"/>
        <v> </v>
      </c>
      <c r="V87" s="85" t="str">
        <f t="shared" si="16"/>
        <v> </v>
      </c>
      <c r="W87" s="85" t="str">
        <f t="shared" si="17"/>
        <v> </v>
      </c>
      <c r="X87" s="85">
        <f t="shared" si="18"/>
        <v>0</v>
      </c>
      <c r="Y87" s="139">
        <f t="shared" si="19"/>
        <v>7.54</v>
      </c>
      <c r="Z87" s="139" t="str">
        <f t="shared" si="23"/>
        <v> </v>
      </c>
      <c r="AA87" s="139" t="str">
        <f t="shared" si="22"/>
        <v> </v>
      </c>
    </row>
    <row r="88" spans="1:27" ht="19.5" customHeight="1">
      <c r="A88" s="5" t="s">
        <v>88</v>
      </c>
      <c r="B88" s="19">
        <v>90</v>
      </c>
      <c r="C88" s="14"/>
      <c r="F88" s="9">
        <v>7.72</v>
      </c>
      <c r="K88" s="13">
        <v>7.18</v>
      </c>
      <c r="M88" s="13" t="s">
        <v>245</v>
      </c>
      <c r="P88" s="102">
        <f t="shared" si="14"/>
        <v>7.72</v>
      </c>
      <c r="Q88" s="99">
        <v>7.51</v>
      </c>
      <c r="R88" s="99" t="str">
        <f t="shared" si="20"/>
        <v> </v>
      </c>
      <c r="T88" s="85">
        <f t="shared" si="21"/>
        <v>1</v>
      </c>
      <c r="U88" s="85" t="str">
        <f t="shared" si="15"/>
        <v> </v>
      </c>
      <c r="V88" s="85" t="str">
        <f t="shared" si="16"/>
        <v> </v>
      </c>
      <c r="W88" s="85" t="str">
        <f t="shared" si="17"/>
        <v> </v>
      </c>
      <c r="X88" s="85">
        <f t="shared" si="18"/>
        <v>7.51</v>
      </c>
      <c r="Y88" s="139" t="str">
        <f t="shared" si="19"/>
        <v> </v>
      </c>
      <c r="Z88" s="139" t="str">
        <f t="shared" si="23"/>
        <v> </v>
      </c>
      <c r="AA88" s="139" t="str">
        <f t="shared" si="22"/>
        <v> </v>
      </c>
    </row>
    <row r="89" spans="1:27" s="82" customFormat="1" ht="19.5" customHeight="1" thickBot="1">
      <c r="A89" s="76" t="s">
        <v>89</v>
      </c>
      <c r="B89" s="77">
        <v>109</v>
      </c>
      <c r="C89" s="78"/>
      <c r="D89" s="81"/>
      <c r="E89" s="80"/>
      <c r="F89" s="79">
        <v>7.8</v>
      </c>
      <c r="G89" s="80"/>
      <c r="H89" s="81"/>
      <c r="I89" s="80"/>
      <c r="J89" s="81"/>
      <c r="K89" s="80">
        <v>7.86</v>
      </c>
      <c r="L89" s="81"/>
      <c r="M89" s="80" t="s">
        <v>246</v>
      </c>
      <c r="N89" s="81"/>
      <c r="O89" s="80"/>
      <c r="P89" s="102">
        <f t="shared" si="14"/>
        <v>7.8</v>
      </c>
      <c r="Q89" s="101">
        <v>8.04</v>
      </c>
      <c r="R89" s="99">
        <f t="shared" si="20"/>
        <v>8.04</v>
      </c>
      <c r="S89" s="87">
        <v>1</v>
      </c>
      <c r="T89" s="85">
        <f t="shared" si="21"/>
        <v>1</v>
      </c>
      <c r="U89" s="85" t="str">
        <f t="shared" si="15"/>
        <v> </v>
      </c>
      <c r="V89" s="85">
        <f t="shared" si="16"/>
        <v>8.04</v>
      </c>
      <c r="W89" s="85" t="str">
        <f t="shared" si="17"/>
        <v> </v>
      </c>
      <c r="X89" s="85">
        <f t="shared" si="18"/>
        <v>8.04</v>
      </c>
      <c r="Y89" s="139" t="str">
        <f t="shared" si="19"/>
        <v> </v>
      </c>
      <c r="Z89" s="139" t="str">
        <f t="shared" si="23"/>
        <v> </v>
      </c>
      <c r="AA89" s="139" t="str">
        <f t="shared" si="22"/>
        <v> </v>
      </c>
    </row>
    <row r="90" spans="1:27" s="44" customFormat="1" ht="19.5" customHeight="1" thickTop="1">
      <c r="A90" s="51">
        <v>2006</v>
      </c>
      <c r="B90" s="39"/>
      <c r="C90" s="40"/>
      <c r="D90" s="43"/>
      <c r="E90" s="42"/>
      <c r="F90" s="41"/>
      <c r="G90" s="42"/>
      <c r="H90" s="43"/>
      <c r="I90" s="42"/>
      <c r="J90" s="43"/>
      <c r="K90" s="42"/>
      <c r="L90" s="43"/>
      <c r="M90" s="42"/>
      <c r="N90" s="43"/>
      <c r="O90" s="42"/>
      <c r="P90" s="106"/>
      <c r="Q90" s="107"/>
      <c r="R90" s="99" t="str">
        <f t="shared" si="20"/>
        <v> </v>
      </c>
      <c r="S90" s="90"/>
      <c r="T90" s="85" t="str">
        <f t="shared" si="21"/>
        <v> </v>
      </c>
      <c r="U90" s="85" t="str">
        <f t="shared" si="15"/>
        <v> </v>
      </c>
      <c r="V90" s="85" t="str">
        <f t="shared" si="16"/>
        <v> </v>
      </c>
      <c r="W90" s="85" t="str">
        <f t="shared" si="17"/>
        <v> </v>
      </c>
      <c r="X90" s="85">
        <f t="shared" si="18"/>
        <v>0</v>
      </c>
      <c r="Y90" s="139">
        <f t="shared" si="19"/>
        <v>0</v>
      </c>
      <c r="Z90" s="139" t="str">
        <f t="shared" si="23"/>
        <v> </v>
      </c>
      <c r="AA90" s="139" t="str">
        <f t="shared" si="22"/>
        <v> </v>
      </c>
    </row>
    <row r="91" spans="1:27" s="2" customFormat="1" ht="19.5" customHeight="1">
      <c r="A91" s="6" t="s">
        <v>90</v>
      </c>
      <c r="B91" s="21">
        <v>110</v>
      </c>
      <c r="C91" s="16"/>
      <c r="D91" s="1"/>
      <c r="E91" s="12"/>
      <c r="F91" s="11"/>
      <c r="G91" s="12"/>
      <c r="H91" s="11">
        <v>7.83</v>
      </c>
      <c r="I91" s="12"/>
      <c r="J91" s="1"/>
      <c r="K91" s="12"/>
      <c r="L91" s="1"/>
      <c r="M91" s="12"/>
      <c r="N91" s="1"/>
      <c r="O91" s="12"/>
      <c r="P91" s="102">
        <f>+H91</f>
        <v>7.83</v>
      </c>
      <c r="Q91" s="103"/>
      <c r="R91" s="99" t="str">
        <f t="shared" si="20"/>
        <v> </v>
      </c>
      <c r="S91" s="88"/>
      <c r="T91" s="85">
        <f t="shared" si="21"/>
        <v>1</v>
      </c>
      <c r="U91" s="85" t="str">
        <f t="shared" si="15"/>
        <v> </v>
      </c>
      <c r="V91" s="85" t="str">
        <f t="shared" si="16"/>
        <v> </v>
      </c>
      <c r="W91" s="85" t="str">
        <f t="shared" si="17"/>
        <v> </v>
      </c>
      <c r="X91" s="85">
        <f t="shared" si="18"/>
        <v>0</v>
      </c>
      <c r="Y91" s="139">
        <f t="shared" si="19"/>
        <v>7.83</v>
      </c>
      <c r="Z91" s="139" t="str">
        <f t="shared" si="23"/>
        <v> </v>
      </c>
      <c r="AA91" s="139" t="str">
        <f t="shared" si="22"/>
        <v> </v>
      </c>
    </row>
    <row r="92" spans="1:27" s="74" customFormat="1" ht="19.5" customHeight="1">
      <c r="A92" s="66" t="s">
        <v>91</v>
      </c>
      <c r="B92" s="67">
        <v>114</v>
      </c>
      <c r="C92" s="68"/>
      <c r="D92" s="72"/>
      <c r="E92" s="73"/>
      <c r="F92" s="72"/>
      <c r="G92" s="73"/>
      <c r="H92" s="75">
        <v>7.93</v>
      </c>
      <c r="I92" s="73"/>
      <c r="J92" s="72"/>
      <c r="K92" s="73"/>
      <c r="L92" s="72"/>
      <c r="M92" s="73" t="s">
        <v>247</v>
      </c>
      <c r="N92" s="72"/>
      <c r="O92" s="73" t="s">
        <v>248</v>
      </c>
      <c r="P92" s="102">
        <f aca="true" t="shared" si="24" ref="P92:P116">+H92</f>
        <v>7.93</v>
      </c>
      <c r="Q92" s="99">
        <v>8.4</v>
      </c>
      <c r="R92" s="99">
        <f t="shared" si="20"/>
        <v>8.4</v>
      </c>
      <c r="S92" s="85">
        <v>1</v>
      </c>
      <c r="T92" s="85">
        <f t="shared" si="21"/>
        <v>1</v>
      </c>
      <c r="U92" s="85" t="str">
        <f t="shared" si="15"/>
        <v> </v>
      </c>
      <c r="V92" s="85">
        <f t="shared" si="16"/>
        <v>8.4</v>
      </c>
      <c r="W92" s="85" t="str">
        <f t="shared" si="17"/>
        <v> </v>
      </c>
      <c r="X92" s="85">
        <f t="shared" si="18"/>
        <v>8.4</v>
      </c>
      <c r="Y92" s="139" t="str">
        <f t="shared" si="19"/>
        <v> </v>
      </c>
      <c r="Z92" s="139" t="str">
        <f t="shared" si="23"/>
        <v> </v>
      </c>
      <c r="AA92" s="139" t="str">
        <f t="shared" si="22"/>
        <v> </v>
      </c>
    </row>
    <row r="93" spans="1:27" ht="19.5" customHeight="1">
      <c r="A93" s="5" t="s">
        <v>92</v>
      </c>
      <c r="B93" s="19">
        <v>106</v>
      </c>
      <c r="C93" s="14"/>
      <c r="H93" s="9">
        <v>7.74</v>
      </c>
      <c r="P93" s="102">
        <f t="shared" si="24"/>
        <v>7.74</v>
      </c>
      <c r="R93" s="99" t="str">
        <f t="shared" si="20"/>
        <v> </v>
      </c>
      <c r="T93" s="85">
        <f t="shared" si="21"/>
        <v>1</v>
      </c>
      <c r="U93" s="85" t="str">
        <f t="shared" si="15"/>
        <v> </v>
      </c>
      <c r="V93" s="85" t="str">
        <f t="shared" si="16"/>
        <v> </v>
      </c>
      <c r="W93" s="85" t="str">
        <f t="shared" si="17"/>
        <v> </v>
      </c>
      <c r="X93" s="85">
        <f t="shared" si="18"/>
        <v>0</v>
      </c>
      <c r="Y93" s="139">
        <f t="shared" si="19"/>
        <v>7.74</v>
      </c>
      <c r="Z93" s="139" t="str">
        <f t="shared" si="23"/>
        <v> </v>
      </c>
      <c r="AA93" s="139" t="str">
        <f t="shared" si="22"/>
        <v> </v>
      </c>
    </row>
    <row r="94" spans="1:27" ht="19.5" customHeight="1">
      <c r="A94" s="5" t="s">
        <v>93</v>
      </c>
      <c r="B94" s="19">
        <v>114</v>
      </c>
      <c r="C94" s="14"/>
      <c r="H94" s="9">
        <v>7.9</v>
      </c>
      <c r="J94" s="9">
        <v>8.01</v>
      </c>
      <c r="P94" s="102">
        <f>+J94</f>
        <v>8.01</v>
      </c>
      <c r="R94" s="99" t="str">
        <f t="shared" si="20"/>
        <v> </v>
      </c>
      <c r="T94" s="85">
        <f t="shared" si="21"/>
        <v>1</v>
      </c>
      <c r="U94" s="85" t="str">
        <f t="shared" si="15"/>
        <v> </v>
      </c>
      <c r="V94" s="85" t="str">
        <f t="shared" si="16"/>
        <v> </v>
      </c>
      <c r="W94" s="85">
        <f t="shared" si="17"/>
        <v>0</v>
      </c>
      <c r="X94" s="85" t="str">
        <f t="shared" si="18"/>
        <v> </v>
      </c>
      <c r="Y94" s="139">
        <f t="shared" si="19"/>
        <v>8.01</v>
      </c>
      <c r="Z94" s="139" t="str">
        <f t="shared" si="23"/>
        <v> </v>
      </c>
      <c r="AA94" s="139" t="str">
        <f t="shared" si="22"/>
        <v> </v>
      </c>
    </row>
    <row r="95" spans="1:27" ht="19.5" customHeight="1">
      <c r="A95" s="5" t="s">
        <v>94</v>
      </c>
      <c r="B95" s="19">
        <v>93</v>
      </c>
      <c r="C95" s="14"/>
      <c r="H95" s="9">
        <v>7.91</v>
      </c>
      <c r="P95" s="102">
        <f t="shared" si="24"/>
        <v>7.91</v>
      </c>
      <c r="R95" s="99" t="str">
        <f t="shared" si="20"/>
        <v> </v>
      </c>
      <c r="T95" s="85">
        <f t="shared" si="21"/>
        <v>1</v>
      </c>
      <c r="U95" s="85" t="str">
        <f t="shared" si="15"/>
        <v> </v>
      </c>
      <c r="V95" s="85" t="str">
        <f t="shared" si="16"/>
        <v> </v>
      </c>
      <c r="W95" s="85" t="str">
        <f t="shared" si="17"/>
        <v> </v>
      </c>
      <c r="X95" s="85">
        <f t="shared" si="18"/>
        <v>0</v>
      </c>
      <c r="Y95" s="139">
        <f t="shared" si="19"/>
        <v>7.91</v>
      </c>
      <c r="Z95" s="139" t="str">
        <f t="shared" si="23"/>
        <v> </v>
      </c>
      <c r="AA95" s="139" t="str">
        <f t="shared" si="22"/>
        <v> </v>
      </c>
    </row>
    <row r="96" spans="1:27" ht="19.5" customHeight="1">
      <c r="A96" s="5" t="s">
        <v>95</v>
      </c>
      <c r="B96" s="19">
        <v>106</v>
      </c>
      <c r="C96" s="14"/>
      <c r="H96" s="9">
        <v>7.93</v>
      </c>
      <c r="P96" s="102">
        <f t="shared" si="24"/>
        <v>7.93</v>
      </c>
      <c r="R96" s="99" t="str">
        <f t="shared" si="20"/>
        <v> </v>
      </c>
      <c r="T96" s="85">
        <f t="shared" si="21"/>
        <v>1</v>
      </c>
      <c r="U96" s="85" t="str">
        <f t="shared" si="15"/>
        <v> </v>
      </c>
      <c r="V96" s="85" t="str">
        <f t="shared" si="16"/>
        <v> </v>
      </c>
      <c r="W96" s="85" t="str">
        <f t="shared" si="17"/>
        <v> </v>
      </c>
      <c r="X96" s="85">
        <f t="shared" si="18"/>
        <v>0</v>
      </c>
      <c r="Y96" s="139">
        <f t="shared" si="19"/>
        <v>7.93</v>
      </c>
      <c r="Z96" s="139" t="str">
        <f t="shared" si="23"/>
        <v> </v>
      </c>
      <c r="AA96" s="139" t="str">
        <f t="shared" si="22"/>
        <v> </v>
      </c>
    </row>
    <row r="97" spans="1:27" ht="19.5" customHeight="1">
      <c r="A97" s="5" t="s">
        <v>96</v>
      </c>
      <c r="B97" s="19">
        <v>107</v>
      </c>
      <c r="C97" s="14"/>
      <c r="H97" s="9">
        <v>7.56</v>
      </c>
      <c r="P97" s="102">
        <f t="shared" si="24"/>
        <v>7.56</v>
      </c>
      <c r="R97" s="99" t="str">
        <f t="shared" si="20"/>
        <v> </v>
      </c>
      <c r="T97" s="85">
        <f t="shared" si="21"/>
        <v>1</v>
      </c>
      <c r="U97" s="85" t="str">
        <f t="shared" si="15"/>
        <v> </v>
      </c>
      <c r="V97" s="85" t="str">
        <f t="shared" si="16"/>
        <v> </v>
      </c>
      <c r="W97" s="85" t="str">
        <f t="shared" si="17"/>
        <v> </v>
      </c>
      <c r="X97" s="85">
        <f t="shared" si="18"/>
        <v>0</v>
      </c>
      <c r="Y97" s="139">
        <f t="shared" si="19"/>
        <v>7.56</v>
      </c>
      <c r="Z97" s="139" t="str">
        <f t="shared" si="23"/>
        <v> </v>
      </c>
      <c r="AA97" s="139" t="str">
        <f t="shared" si="22"/>
        <v> </v>
      </c>
    </row>
    <row r="98" spans="1:27" s="74" customFormat="1" ht="19.5" customHeight="1">
      <c r="A98" s="66" t="s">
        <v>97</v>
      </c>
      <c r="B98" s="67">
        <v>111</v>
      </c>
      <c r="C98" s="68"/>
      <c r="D98" s="72"/>
      <c r="E98" s="73"/>
      <c r="F98" s="72"/>
      <c r="G98" s="73"/>
      <c r="H98" s="75">
        <v>7.74</v>
      </c>
      <c r="I98" s="73"/>
      <c r="J98" s="72"/>
      <c r="K98" s="73">
        <v>7.53</v>
      </c>
      <c r="L98" s="72"/>
      <c r="M98" s="73">
        <v>7.91</v>
      </c>
      <c r="N98" s="72"/>
      <c r="O98" s="73">
        <v>7.92</v>
      </c>
      <c r="P98" s="102">
        <f t="shared" si="24"/>
        <v>7.74</v>
      </c>
      <c r="Q98" s="99">
        <f>+O98</f>
        <v>7.92</v>
      </c>
      <c r="R98" s="99">
        <f t="shared" si="20"/>
        <v>7.92</v>
      </c>
      <c r="S98" s="85">
        <v>1</v>
      </c>
      <c r="T98" s="85">
        <f t="shared" si="21"/>
        <v>1</v>
      </c>
      <c r="U98" s="85" t="str">
        <f t="shared" si="15"/>
        <v> </v>
      </c>
      <c r="V98" s="85">
        <f t="shared" si="16"/>
        <v>7.92</v>
      </c>
      <c r="W98" s="85" t="str">
        <f t="shared" si="17"/>
        <v> </v>
      </c>
      <c r="X98" s="85">
        <f t="shared" si="18"/>
        <v>7.92</v>
      </c>
      <c r="Y98" s="139" t="str">
        <f t="shared" si="19"/>
        <v> </v>
      </c>
      <c r="Z98" s="139" t="str">
        <f t="shared" si="23"/>
        <v> </v>
      </c>
      <c r="AA98" s="139" t="str">
        <f t="shared" si="22"/>
        <v> </v>
      </c>
    </row>
    <row r="99" spans="1:27" ht="19.5" customHeight="1">
      <c r="A99" s="5" t="s">
        <v>98</v>
      </c>
      <c r="B99" s="19">
        <v>111</v>
      </c>
      <c r="C99" s="14"/>
      <c r="H99" s="9">
        <v>7.68</v>
      </c>
      <c r="P99" s="102">
        <f t="shared" si="24"/>
        <v>7.68</v>
      </c>
      <c r="R99" s="99" t="str">
        <f t="shared" si="20"/>
        <v> </v>
      </c>
      <c r="T99" s="85">
        <f t="shared" si="21"/>
        <v>1</v>
      </c>
      <c r="U99" s="85" t="str">
        <f t="shared" si="15"/>
        <v> </v>
      </c>
      <c r="V99" s="85" t="str">
        <f t="shared" si="16"/>
        <v> </v>
      </c>
      <c r="W99" s="85" t="str">
        <f t="shared" si="17"/>
        <v> </v>
      </c>
      <c r="X99" s="85">
        <f t="shared" si="18"/>
        <v>0</v>
      </c>
      <c r="Y99" s="139">
        <f t="shared" si="19"/>
        <v>7.68</v>
      </c>
      <c r="Z99" s="139" t="str">
        <f t="shared" si="23"/>
        <v> </v>
      </c>
      <c r="AA99" s="139" t="str">
        <f t="shared" si="22"/>
        <v> </v>
      </c>
    </row>
    <row r="100" spans="1:27" ht="19.5" customHeight="1">
      <c r="A100" s="5" t="s">
        <v>99</v>
      </c>
      <c r="B100" s="19">
        <v>114</v>
      </c>
      <c r="C100" s="14"/>
      <c r="H100" s="9">
        <v>7.87</v>
      </c>
      <c r="P100" s="102">
        <f t="shared" si="24"/>
        <v>7.87</v>
      </c>
      <c r="R100" s="99" t="str">
        <f t="shared" si="20"/>
        <v> </v>
      </c>
      <c r="T100" s="85">
        <f t="shared" si="21"/>
        <v>1</v>
      </c>
      <c r="U100" s="85" t="str">
        <f t="shared" si="15"/>
        <v> </v>
      </c>
      <c r="V100" s="85" t="str">
        <f t="shared" si="16"/>
        <v> </v>
      </c>
      <c r="W100" s="85" t="str">
        <f t="shared" si="17"/>
        <v> </v>
      </c>
      <c r="X100" s="85">
        <f t="shared" si="18"/>
        <v>0</v>
      </c>
      <c r="Y100" s="139">
        <f t="shared" si="19"/>
        <v>7.87</v>
      </c>
      <c r="Z100" s="139" t="str">
        <f t="shared" si="23"/>
        <v> </v>
      </c>
      <c r="AA100" s="139" t="str">
        <f t="shared" si="22"/>
        <v> </v>
      </c>
    </row>
    <row r="101" spans="1:27" ht="19.5" customHeight="1">
      <c r="A101" s="5" t="s">
        <v>100</v>
      </c>
      <c r="B101" s="19">
        <v>107</v>
      </c>
      <c r="C101" s="14"/>
      <c r="H101" s="9">
        <v>7.46</v>
      </c>
      <c r="J101" s="9">
        <v>7.36</v>
      </c>
      <c r="P101" s="102">
        <f t="shared" si="24"/>
        <v>7.46</v>
      </c>
      <c r="R101" s="99" t="str">
        <f t="shared" si="20"/>
        <v> </v>
      </c>
      <c r="T101" s="85">
        <f t="shared" si="21"/>
        <v>1</v>
      </c>
      <c r="U101" s="85" t="str">
        <f t="shared" si="15"/>
        <v> </v>
      </c>
      <c r="V101" s="85" t="str">
        <f t="shared" si="16"/>
        <v> </v>
      </c>
      <c r="W101" s="85" t="str">
        <f t="shared" si="17"/>
        <v> </v>
      </c>
      <c r="X101" s="85">
        <f t="shared" si="18"/>
        <v>0</v>
      </c>
      <c r="Y101" s="139">
        <f t="shared" si="19"/>
        <v>7.46</v>
      </c>
      <c r="Z101" s="139" t="str">
        <f t="shared" si="23"/>
        <v> </v>
      </c>
      <c r="AA101" s="139" t="str">
        <f t="shared" si="22"/>
        <v> </v>
      </c>
    </row>
    <row r="102" spans="1:27" ht="19.5" customHeight="1">
      <c r="A102" s="5" t="s">
        <v>101</v>
      </c>
      <c r="B102" s="19">
        <v>112</v>
      </c>
      <c r="C102" s="14"/>
      <c r="H102" s="9">
        <v>7.67</v>
      </c>
      <c r="J102" s="9">
        <v>8</v>
      </c>
      <c r="P102" s="102">
        <f>+J102</f>
        <v>8</v>
      </c>
      <c r="R102" s="99" t="str">
        <f t="shared" si="20"/>
        <v> </v>
      </c>
      <c r="T102" s="85">
        <f t="shared" si="21"/>
        <v>1</v>
      </c>
      <c r="U102" s="85" t="str">
        <f t="shared" si="15"/>
        <v> </v>
      </c>
      <c r="V102" s="85" t="str">
        <f t="shared" si="16"/>
        <v> </v>
      </c>
      <c r="W102" s="85">
        <f t="shared" si="17"/>
        <v>0</v>
      </c>
      <c r="X102" s="85" t="str">
        <f t="shared" si="18"/>
        <v> </v>
      </c>
      <c r="Y102" s="139">
        <f t="shared" si="19"/>
        <v>8</v>
      </c>
      <c r="Z102" s="139" t="str">
        <f t="shared" si="23"/>
        <v> </v>
      </c>
      <c r="AA102" s="139" t="str">
        <f t="shared" si="22"/>
        <v> </v>
      </c>
    </row>
    <row r="103" spans="1:27" ht="19.5" customHeight="1">
      <c r="A103" s="5" t="s">
        <v>102</v>
      </c>
      <c r="B103" s="19">
        <v>103</v>
      </c>
      <c r="C103" s="14"/>
      <c r="H103" s="9">
        <v>7.97</v>
      </c>
      <c r="P103" s="102">
        <f t="shared" si="24"/>
        <v>7.97</v>
      </c>
      <c r="R103" s="99" t="str">
        <f t="shared" si="20"/>
        <v> </v>
      </c>
      <c r="T103" s="85">
        <f t="shared" si="21"/>
        <v>1</v>
      </c>
      <c r="U103" s="85" t="str">
        <f t="shared" si="15"/>
        <v> </v>
      </c>
      <c r="V103" s="85" t="str">
        <f t="shared" si="16"/>
        <v> </v>
      </c>
      <c r="W103" s="85" t="str">
        <f t="shared" si="17"/>
        <v> </v>
      </c>
      <c r="X103" s="85">
        <f t="shared" si="18"/>
        <v>0</v>
      </c>
      <c r="Y103" s="139">
        <f t="shared" si="19"/>
        <v>7.97</v>
      </c>
      <c r="Z103" s="139" t="str">
        <f t="shared" si="23"/>
        <v> </v>
      </c>
      <c r="AA103" s="139" t="str">
        <f t="shared" si="22"/>
        <v> </v>
      </c>
    </row>
    <row r="104" spans="1:27" ht="19.5" customHeight="1">
      <c r="A104" s="5" t="s">
        <v>103</v>
      </c>
      <c r="B104" s="19">
        <v>115</v>
      </c>
      <c r="C104" s="14"/>
      <c r="H104" s="9">
        <v>7.84</v>
      </c>
      <c r="J104" s="9"/>
      <c r="P104" s="102">
        <f t="shared" si="24"/>
        <v>7.84</v>
      </c>
      <c r="R104" s="99" t="str">
        <f t="shared" si="20"/>
        <v> </v>
      </c>
      <c r="T104" s="85">
        <f t="shared" si="21"/>
        <v>1</v>
      </c>
      <c r="U104" s="85" t="str">
        <f t="shared" si="15"/>
        <v> </v>
      </c>
      <c r="V104" s="85" t="str">
        <f t="shared" si="16"/>
        <v> </v>
      </c>
      <c r="W104" s="85" t="str">
        <f t="shared" si="17"/>
        <v> </v>
      </c>
      <c r="X104" s="85">
        <f t="shared" si="18"/>
        <v>0</v>
      </c>
      <c r="Y104" s="139">
        <f t="shared" si="19"/>
        <v>7.84</v>
      </c>
      <c r="Z104" s="139" t="str">
        <f t="shared" si="23"/>
        <v> </v>
      </c>
      <c r="AA104" s="139" t="str">
        <f t="shared" si="22"/>
        <v> </v>
      </c>
    </row>
    <row r="105" spans="1:27" ht="19.5" customHeight="1">
      <c r="A105" s="5" t="s">
        <v>104</v>
      </c>
      <c r="B105" s="19">
        <v>117</v>
      </c>
      <c r="C105" s="14"/>
      <c r="H105" s="9">
        <v>7.68</v>
      </c>
      <c r="P105" s="102">
        <f t="shared" si="24"/>
        <v>7.68</v>
      </c>
      <c r="R105" s="99" t="str">
        <f t="shared" si="20"/>
        <v> </v>
      </c>
      <c r="T105" s="85">
        <f t="shared" si="21"/>
        <v>1</v>
      </c>
      <c r="U105" s="85" t="str">
        <f t="shared" si="15"/>
        <v> </v>
      </c>
      <c r="V105" s="85" t="str">
        <f t="shared" si="16"/>
        <v> </v>
      </c>
      <c r="W105" s="85" t="str">
        <f t="shared" si="17"/>
        <v> </v>
      </c>
      <c r="X105" s="85">
        <f t="shared" si="18"/>
        <v>0</v>
      </c>
      <c r="Y105" s="139">
        <f t="shared" si="19"/>
        <v>7.68</v>
      </c>
      <c r="Z105" s="139" t="str">
        <f t="shared" si="23"/>
        <v> </v>
      </c>
      <c r="AA105" s="139" t="str">
        <f t="shared" si="22"/>
        <v> </v>
      </c>
    </row>
    <row r="106" spans="1:27" ht="19.5" customHeight="1">
      <c r="A106" s="5" t="s">
        <v>105</v>
      </c>
      <c r="B106" s="19">
        <v>111</v>
      </c>
      <c r="C106" s="14"/>
      <c r="H106" s="9">
        <v>7.72</v>
      </c>
      <c r="P106" s="102">
        <f t="shared" si="24"/>
        <v>7.72</v>
      </c>
      <c r="R106" s="99" t="str">
        <f t="shared" si="20"/>
        <v> </v>
      </c>
      <c r="T106" s="85">
        <f t="shared" si="21"/>
        <v>1</v>
      </c>
      <c r="U106" s="85" t="str">
        <f t="shared" si="15"/>
        <v> </v>
      </c>
      <c r="V106" s="85" t="str">
        <f t="shared" si="16"/>
        <v> </v>
      </c>
      <c r="W106" s="85" t="str">
        <f t="shared" si="17"/>
        <v> </v>
      </c>
      <c r="X106" s="85">
        <f t="shared" si="18"/>
        <v>0</v>
      </c>
      <c r="Y106" s="139">
        <f t="shared" si="19"/>
        <v>7.72</v>
      </c>
      <c r="Z106" s="139" t="str">
        <f t="shared" si="23"/>
        <v> </v>
      </c>
      <c r="AA106" s="139" t="str">
        <f t="shared" si="22"/>
        <v> </v>
      </c>
    </row>
    <row r="107" spans="1:27" ht="19.5" customHeight="1">
      <c r="A107" s="5" t="s">
        <v>106</v>
      </c>
      <c r="B107" s="19">
        <v>108</v>
      </c>
      <c r="C107" s="14"/>
      <c r="H107" s="9">
        <v>7.65</v>
      </c>
      <c r="P107" s="102">
        <f t="shared" si="24"/>
        <v>7.65</v>
      </c>
      <c r="R107" s="99" t="str">
        <f t="shared" si="20"/>
        <v> </v>
      </c>
      <c r="T107" s="85">
        <f t="shared" si="21"/>
        <v>1</v>
      </c>
      <c r="U107" s="85" t="str">
        <f t="shared" si="15"/>
        <v> </v>
      </c>
      <c r="V107" s="85" t="str">
        <f t="shared" si="16"/>
        <v> </v>
      </c>
      <c r="W107" s="85" t="str">
        <f t="shared" si="17"/>
        <v> </v>
      </c>
      <c r="X107" s="85">
        <f t="shared" si="18"/>
        <v>0</v>
      </c>
      <c r="Y107" s="139">
        <f t="shared" si="19"/>
        <v>7.65</v>
      </c>
      <c r="Z107" s="139" t="str">
        <f t="shared" si="23"/>
        <v> </v>
      </c>
      <c r="AA107" s="139" t="str">
        <f t="shared" si="22"/>
        <v> </v>
      </c>
    </row>
    <row r="108" spans="1:27" ht="19.5" customHeight="1">
      <c r="A108" s="5" t="s">
        <v>107</v>
      </c>
      <c r="B108" s="19">
        <v>100</v>
      </c>
      <c r="C108" s="14"/>
      <c r="H108" s="9">
        <v>7.78</v>
      </c>
      <c r="P108" s="102">
        <f t="shared" si="24"/>
        <v>7.78</v>
      </c>
      <c r="R108" s="99" t="str">
        <f t="shared" si="20"/>
        <v> </v>
      </c>
      <c r="T108" s="85">
        <f t="shared" si="21"/>
        <v>1</v>
      </c>
      <c r="U108" s="85" t="str">
        <f t="shared" si="15"/>
        <v> </v>
      </c>
      <c r="V108" s="85" t="str">
        <f t="shared" si="16"/>
        <v> </v>
      </c>
      <c r="W108" s="85" t="str">
        <f t="shared" si="17"/>
        <v> </v>
      </c>
      <c r="X108" s="85">
        <f t="shared" si="18"/>
        <v>0</v>
      </c>
      <c r="Y108" s="139">
        <f t="shared" si="19"/>
        <v>7.78</v>
      </c>
      <c r="Z108" s="139" t="str">
        <f t="shared" si="23"/>
        <v> </v>
      </c>
      <c r="AA108" s="139" t="str">
        <f t="shared" si="22"/>
        <v> </v>
      </c>
    </row>
    <row r="109" spans="1:27" s="74" customFormat="1" ht="19.5" customHeight="1">
      <c r="A109" s="66" t="s">
        <v>108</v>
      </c>
      <c r="B109" s="67">
        <v>105</v>
      </c>
      <c r="C109" s="68"/>
      <c r="D109" s="72"/>
      <c r="E109" s="73"/>
      <c r="F109" s="72"/>
      <c r="G109" s="73"/>
      <c r="H109" s="75">
        <v>8</v>
      </c>
      <c r="I109" s="73"/>
      <c r="J109" s="72"/>
      <c r="K109" s="73"/>
      <c r="L109" s="72"/>
      <c r="M109" s="73">
        <v>8.07</v>
      </c>
      <c r="N109" s="72"/>
      <c r="O109" s="73"/>
      <c r="P109" s="102">
        <f t="shared" si="24"/>
        <v>8</v>
      </c>
      <c r="Q109" s="99">
        <f>+M109</f>
        <v>8.07</v>
      </c>
      <c r="R109" s="99">
        <f t="shared" si="20"/>
        <v>8.07</v>
      </c>
      <c r="S109" s="85">
        <v>1</v>
      </c>
      <c r="T109" s="85">
        <f t="shared" si="21"/>
        <v>1</v>
      </c>
      <c r="U109" s="85">
        <f t="shared" si="15"/>
        <v>8.07</v>
      </c>
      <c r="V109" s="85" t="str">
        <f t="shared" si="16"/>
        <v> </v>
      </c>
      <c r="W109" s="85">
        <f t="shared" si="17"/>
        <v>8.07</v>
      </c>
      <c r="X109" s="85" t="str">
        <f t="shared" si="18"/>
        <v> </v>
      </c>
      <c r="Y109" s="139" t="str">
        <f t="shared" si="19"/>
        <v> </v>
      </c>
      <c r="Z109" s="139" t="str">
        <f t="shared" si="23"/>
        <v> </v>
      </c>
      <c r="AA109" s="139" t="str">
        <f t="shared" si="22"/>
        <v> </v>
      </c>
    </row>
    <row r="110" spans="1:27" ht="19.5" customHeight="1">
      <c r="A110" s="5" t="s">
        <v>109</v>
      </c>
      <c r="B110" s="19">
        <v>102</v>
      </c>
      <c r="C110" s="14"/>
      <c r="H110" s="9">
        <v>7.72</v>
      </c>
      <c r="P110" s="102">
        <f t="shared" si="24"/>
        <v>7.72</v>
      </c>
      <c r="R110" s="99" t="str">
        <f t="shared" si="20"/>
        <v> </v>
      </c>
      <c r="T110" s="85">
        <f t="shared" si="21"/>
        <v>1</v>
      </c>
      <c r="U110" s="85" t="str">
        <f t="shared" si="15"/>
        <v> </v>
      </c>
      <c r="V110" s="85" t="str">
        <f t="shared" si="16"/>
        <v> </v>
      </c>
      <c r="W110" s="85" t="str">
        <f t="shared" si="17"/>
        <v> </v>
      </c>
      <c r="X110" s="85">
        <f t="shared" si="18"/>
        <v>0</v>
      </c>
      <c r="Y110" s="139">
        <f t="shared" si="19"/>
        <v>7.72</v>
      </c>
      <c r="Z110" s="139" t="str">
        <f t="shared" si="23"/>
        <v> </v>
      </c>
      <c r="AA110" s="139" t="str">
        <f t="shared" si="22"/>
        <v> </v>
      </c>
    </row>
    <row r="111" spans="1:27" ht="19.5" customHeight="1">
      <c r="A111" s="5" t="s">
        <v>110</v>
      </c>
      <c r="B111" s="19">
        <v>104</v>
      </c>
      <c r="C111" s="14"/>
      <c r="H111" s="9">
        <v>7.83</v>
      </c>
      <c r="K111" s="13" t="s">
        <v>249</v>
      </c>
      <c r="P111" s="102">
        <f t="shared" si="24"/>
        <v>7.83</v>
      </c>
      <c r="Q111" s="99">
        <v>7.53</v>
      </c>
      <c r="R111" s="99" t="str">
        <f t="shared" si="20"/>
        <v> </v>
      </c>
      <c r="T111" s="85">
        <f t="shared" si="21"/>
        <v>1</v>
      </c>
      <c r="U111" s="85" t="str">
        <f t="shared" si="15"/>
        <v> </v>
      </c>
      <c r="V111" s="85" t="str">
        <f t="shared" si="16"/>
        <v> </v>
      </c>
      <c r="W111" s="85" t="str">
        <f t="shared" si="17"/>
        <v> </v>
      </c>
      <c r="X111" s="85">
        <f t="shared" si="18"/>
        <v>7.53</v>
      </c>
      <c r="Y111" s="139" t="str">
        <f t="shared" si="19"/>
        <v> </v>
      </c>
      <c r="Z111" s="139" t="str">
        <f t="shared" si="23"/>
        <v> </v>
      </c>
      <c r="AA111" s="139" t="str">
        <f t="shared" si="22"/>
        <v> </v>
      </c>
    </row>
    <row r="112" spans="1:27" ht="19.5" customHeight="1">
      <c r="A112" s="5" t="s">
        <v>111</v>
      </c>
      <c r="B112" s="19">
        <v>108</v>
      </c>
      <c r="C112" s="14"/>
      <c r="H112" s="9">
        <v>8.16</v>
      </c>
      <c r="P112" s="102">
        <f t="shared" si="24"/>
        <v>8.16</v>
      </c>
      <c r="R112" s="99" t="str">
        <f t="shared" si="20"/>
        <v> </v>
      </c>
      <c r="T112" s="85">
        <f t="shared" si="21"/>
        <v>1</v>
      </c>
      <c r="U112" s="85" t="str">
        <f t="shared" si="15"/>
        <v> </v>
      </c>
      <c r="V112" s="85" t="str">
        <f t="shared" si="16"/>
        <v> </v>
      </c>
      <c r="W112" s="85">
        <f t="shared" si="17"/>
        <v>0</v>
      </c>
      <c r="X112" s="85" t="str">
        <f t="shared" si="18"/>
        <v> </v>
      </c>
      <c r="Y112" s="139">
        <f t="shared" si="19"/>
        <v>8.16</v>
      </c>
      <c r="Z112" s="139">
        <f t="shared" si="23"/>
        <v>1</v>
      </c>
      <c r="AA112" s="139" t="str">
        <f t="shared" si="22"/>
        <v> </v>
      </c>
    </row>
    <row r="113" spans="1:27" s="74" customFormat="1" ht="19.5" customHeight="1">
      <c r="A113" s="66" t="s">
        <v>112</v>
      </c>
      <c r="B113" s="67">
        <v>102</v>
      </c>
      <c r="C113" s="68"/>
      <c r="D113" s="72"/>
      <c r="E113" s="73"/>
      <c r="F113" s="72"/>
      <c r="G113" s="73"/>
      <c r="H113" s="75">
        <v>7.94</v>
      </c>
      <c r="I113" s="73"/>
      <c r="J113" s="72"/>
      <c r="K113" s="73"/>
      <c r="L113" s="72"/>
      <c r="M113" s="73" t="s">
        <v>250</v>
      </c>
      <c r="N113" s="72"/>
      <c r="O113" s="73"/>
      <c r="P113" s="102">
        <f t="shared" si="24"/>
        <v>7.94</v>
      </c>
      <c r="Q113" s="99">
        <v>7.88</v>
      </c>
      <c r="R113" s="99">
        <f t="shared" si="20"/>
        <v>7.88</v>
      </c>
      <c r="S113" s="85">
        <v>1</v>
      </c>
      <c r="T113" s="85">
        <f t="shared" si="21"/>
        <v>1</v>
      </c>
      <c r="U113" s="85" t="str">
        <f t="shared" si="15"/>
        <v> </v>
      </c>
      <c r="V113" s="85">
        <f t="shared" si="16"/>
        <v>7.88</v>
      </c>
      <c r="W113" s="85" t="str">
        <f t="shared" si="17"/>
        <v> </v>
      </c>
      <c r="X113" s="85">
        <f t="shared" si="18"/>
        <v>7.88</v>
      </c>
      <c r="Y113" s="139" t="str">
        <f t="shared" si="19"/>
        <v> </v>
      </c>
      <c r="Z113" s="139" t="str">
        <f t="shared" si="23"/>
        <v> </v>
      </c>
      <c r="AA113" s="139" t="str">
        <f t="shared" si="22"/>
        <v> </v>
      </c>
    </row>
    <row r="114" spans="1:27" ht="19.5" customHeight="1">
      <c r="A114" s="5" t="s">
        <v>113</v>
      </c>
      <c r="B114" s="19">
        <v>111</v>
      </c>
      <c r="C114" s="14"/>
      <c r="H114" s="9">
        <v>7.64</v>
      </c>
      <c r="P114" s="102">
        <f t="shared" si="24"/>
        <v>7.64</v>
      </c>
      <c r="R114" s="99" t="str">
        <f t="shared" si="20"/>
        <v> </v>
      </c>
      <c r="T114" s="85">
        <f t="shared" si="21"/>
        <v>1</v>
      </c>
      <c r="U114" s="85" t="str">
        <f t="shared" si="15"/>
        <v> </v>
      </c>
      <c r="V114" s="85" t="str">
        <f t="shared" si="16"/>
        <v> </v>
      </c>
      <c r="W114" s="85" t="str">
        <f t="shared" si="17"/>
        <v> </v>
      </c>
      <c r="X114" s="85">
        <f t="shared" si="18"/>
        <v>0</v>
      </c>
      <c r="Y114" s="139">
        <f t="shared" si="19"/>
        <v>7.64</v>
      </c>
      <c r="Z114" s="139" t="str">
        <f t="shared" si="23"/>
        <v> </v>
      </c>
      <c r="AA114" s="139" t="str">
        <f t="shared" si="22"/>
        <v> </v>
      </c>
    </row>
    <row r="115" spans="1:27" ht="19.5" customHeight="1">
      <c r="A115" s="5" t="s">
        <v>114</v>
      </c>
      <c r="B115" s="19">
        <v>109</v>
      </c>
      <c r="C115" s="14"/>
      <c r="H115" s="9">
        <v>7.8</v>
      </c>
      <c r="P115" s="102">
        <f t="shared" si="24"/>
        <v>7.8</v>
      </c>
      <c r="R115" s="99" t="str">
        <f t="shared" si="20"/>
        <v> </v>
      </c>
      <c r="T115" s="85">
        <f t="shared" si="21"/>
        <v>1</v>
      </c>
      <c r="U115" s="85" t="str">
        <f t="shared" si="15"/>
        <v> </v>
      </c>
      <c r="V115" s="85" t="str">
        <f t="shared" si="16"/>
        <v> </v>
      </c>
      <c r="W115" s="85" t="str">
        <f t="shared" si="17"/>
        <v> </v>
      </c>
      <c r="X115" s="85">
        <f t="shared" si="18"/>
        <v>0</v>
      </c>
      <c r="Y115" s="139">
        <f t="shared" si="19"/>
        <v>7.8</v>
      </c>
      <c r="Z115" s="139" t="str">
        <f t="shared" si="23"/>
        <v> </v>
      </c>
      <c r="AA115" s="139" t="str">
        <f t="shared" si="22"/>
        <v> </v>
      </c>
    </row>
    <row r="116" spans="1:27" s="55" customFormat="1" ht="19.5" customHeight="1" thickBot="1">
      <c r="A116" s="52" t="s">
        <v>115</v>
      </c>
      <c r="B116" s="20">
        <v>100</v>
      </c>
      <c r="C116" s="15"/>
      <c r="D116" s="53"/>
      <c r="E116" s="54"/>
      <c r="F116" s="53"/>
      <c r="G116" s="54"/>
      <c r="H116" s="30">
        <v>7.49</v>
      </c>
      <c r="I116" s="54"/>
      <c r="J116" s="53"/>
      <c r="K116" s="54"/>
      <c r="L116" s="53"/>
      <c r="M116" s="54"/>
      <c r="N116" s="53"/>
      <c r="O116" s="54"/>
      <c r="P116" s="102">
        <f t="shared" si="24"/>
        <v>7.49</v>
      </c>
      <c r="Q116" s="108"/>
      <c r="R116" s="99" t="str">
        <f t="shared" si="20"/>
        <v> </v>
      </c>
      <c r="S116" s="91"/>
      <c r="T116" s="85">
        <f t="shared" si="21"/>
        <v>1</v>
      </c>
      <c r="U116" s="85" t="str">
        <f t="shared" si="15"/>
        <v> </v>
      </c>
      <c r="V116" s="85" t="str">
        <f t="shared" si="16"/>
        <v> </v>
      </c>
      <c r="W116" s="85" t="str">
        <f t="shared" si="17"/>
        <v> </v>
      </c>
      <c r="X116" s="85">
        <f t="shared" si="18"/>
        <v>0</v>
      </c>
      <c r="Y116" s="139">
        <f t="shared" si="19"/>
        <v>7.49</v>
      </c>
      <c r="Z116" s="139" t="str">
        <f t="shared" si="23"/>
        <v> </v>
      </c>
      <c r="AA116" s="139" t="str">
        <f t="shared" si="22"/>
        <v> </v>
      </c>
    </row>
    <row r="117" spans="1:27" s="2" customFormat="1" ht="19.5" customHeight="1" thickTop="1">
      <c r="A117" s="31">
        <v>2007</v>
      </c>
      <c r="B117" s="21"/>
      <c r="C117" s="16"/>
      <c r="D117" s="1"/>
      <c r="E117" s="12"/>
      <c r="F117" s="1"/>
      <c r="G117" s="12"/>
      <c r="H117" s="11"/>
      <c r="I117" s="12"/>
      <c r="J117" s="11"/>
      <c r="K117" s="12"/>
      <c r="L117" s="1"/>
      <c r="M117" s="12"/>
      <c r="N117" s="1"/>
      <c r="O117" s="12"/>
      <c r="P117" s="102"/>
      <c r="Q117" s="103"/>
      <c r="R117" s="99" t="str">
        <f t="shared" si="20"/>
        <v> </v>
      </c>
      <c r="S117" s="88"/>
      <c r="T117" s="85" t="str">
        <f t="shared" si="21"/>
        <v> </v>
      </c>
      <c r="U117" s="85" t="str">
        <f t="shared" si="15"/>
        <v> </v>
      </c>
      <c r="V117" s="85" t="str">
        <f t="shared" si="16"/>
        <v> </v>
      </c>
      <c r="W117" s="85" t="str">
        <f t="shared" si="17"/>
        <v> </v>
      </c>
      <c r="X117" s="85">
        <f t="shared" si="18"/>
        <v>0</v>
      </c>
      <c r="Y117" s="139">
        <f t="shared" si="19"/>
        <v>0</v>
      </c>
      <c r="Z117" s="139" t="str">
        <f t="shared" si="23"/>
        <v> </v>
      </c>
      <c r="AA117" s="139" t="str">
        <f t="shared" si="22"/>
        <v> </v>
      </c>
    </row>
    <row r="118" spans="1:27" s="2" customFormat="1" ht="19.5" customHeight="1">
      <c r="A118" s="6" t="s">
        <v>118</v>
      </c>
      <c r="B118" s="21">
        <v>108</v>
      </c>
      <c r="C118" s="16"/>
      <c r="D118" s="1"/>
      <c r="E118" s="12"/>
      <c r="F118" s="1"/>
      <c r="G118" s="12"/>
      <c r="H118" s="11"/>
      <c r="I118" s="12"/>
      <c r="J118" s="11">
        <v>7.39</v>
      </c>
      <c r="K118" s="12"/>
      <c r="L118" s="1"/>
      <c r="M118" s="12"/>
      <c r="N118" s="1"/>
      <c r="O118" s="12"/>
      <c r="P118" s="102">
        <f>+J118</f>
        <v>7.39</v>
      </c>
      <c r="Q118" s="103"/>
      <c r="R118" s="99" t="str">
        <f t="shared" si="20"/>
        <v> </v>
      </c>
      <c r="S118" s="88"/>
      <c r="T118" s="85">
        <f t="shared" si="21"/>
        <v>1</v>
      </c>
      <c r="U118" s="85" t="str">
        <f t="shared" si="15"/>
        <v> </v>
      </c>
      <c r="V118" s="85" t="str">
        <f t="shared" si="16"/>
        <v> </v>
      </c>
      <c r="W118" s="85" t="str">
        <f t="shared" si="17"/>
        <v> </v>
      </c>
      <c r="X118" s="85">
        <f t="shared" si="18"/>
        <v>0</v>
      </c>
      <c r="Y118" s="139">
        <f t="shared" si="19"/>
        <v>7.39</v>
      </c>
      <c r="Z118" s="139" t="str">
        <f t="shared" si="23"/>
        <v> </v>
      </c>
      <c r="AA118" s="139" t="str">
        <f t="shared" si="22"/>
        <v> </v>
      </c>
    </row>
    <row r="119" spans="1:27" ht="19.5" customHeight="1">
      <c r="A119" s="5" t="s">
        <v>119</v>
      </c>
      <c r="B119" s="19">
        <v>101</v>
      </c>
      <c r="C119" s="14"/>
      <c r="H119" s="9"/>
      <c r="J119" s="9">
        <v>7.88</v>
      </c>
      <c r="L119" s="9">
        <v>7.73</v>
      </c>
      <c r="P119" s="102">
        <f aca="true" t="shared" si="25" ref="P119:P152">+J119</f>
        <v>7.88</v>
      </c>
      <c r="R119" s="99" t="str">
        <f t="shared" si="20"/>
        <v> </v>
      </c>
      <c r="T119" s="85">
        <f t="shared" si="21"/>
        <v>1</v>
      </c>
      <c r="U119" s="85" t="str">
        <f t="shared" si="15"/>
        <v> </v>
      </c>
      <c r="V119" s="85" t="str">
        <f t="shared" si="16"/>
        <v> </v>
      </c>
      <c r="W119" s="85" t="str">
        <f t="shared" si="17"/>
        <v> </v>
      </c>
      <c r="X119" s="85">
        <f t="shared" si="18"/>
        <v>0</v>
      </c>
      <c r="Y119" s="139">
        <f t="shared" si="19"/>
        <v>7.88</v>
      </c>
      <c r="Z119" s="139" t="str">
        <f t="shared" si="23"/>
        <v> </v>
      </c>
      <c r="AA119" s="139" t="str">
        <f t="shared" si="22"/>
        <v> </v>
      </c>
    </row>
    <row r="120" spans="1:27" ht="19.5" customHeight="1">
      <c r="A120" s="5" t="s">
        <v>120</v>
      </c>
      <c r="B120" s="19">
        <v>109</v>
      </c>
      <c r="C120" s="14"/>
      <c r="H120" s="9"/>
      <c r="J120" s="9">
        <v>7.56</v>
      </c>
      <c r="P120" s="102">
        <f t="shared" si="25"/>
        <v>7.56</v>
      </c>
      <c r="R120" s="99" t="str">
        <f t="shared" si="20"/>
        <v> </v>
      </c>
      <c r="T120" s="85">
        <f t="shared" si="21"/>
        <v>1</v>
      </c>
      <c r="U120" s="85" t="str">
        <f t="shared" si="15"/>
        <v> </v>
      </c>
      <c r="V120" s="85" t="str">
        <f t="shared" si="16"/>
        <v> </v>
      </c>
      <c r="W120" s="85" t="str">
        <f t="shared" si="17"/>
        <v> </v>
      </c>
      <c r="X120" s="85">
        <f t="shared" si="18"/>
        <v>0</v>
      </c>
      <c r="Y120" s="139">
        <f t="shared" si="19"/>
        <v>7.56</v>
      </c>
      <c r="Z120" s="139" t="str">
        <f t="shared" si="23"/>
        <v> </v>
      </c>
      <c r="AA120" s="139" t="str">
        <f t="shared" si="22"/>
        <v> </v>
      </c>
    </row>
    <row r="121" spans="1:27" ht="19.5" customHeight="1">
      <c r="A121" s="5" t="s">
        <v>121</v>
      </c>
      <c r="B121" s="19">
        <v>103</v>
      </c>
      <c r="C121" s="14"/>
      <c r="H121" s="9"/>
      <c r="J121" s="9">
        <v>8.22</v>
      </c>
      <c r="P121" s="102">
        <f t="shared" si="25"/>
        <v>8.22</v>
      </c>
      <c r="R121" s="99" t="str">
        <f t="shared" si="20"/>
        <v> </v>
      </c>
      <c r="T121" s="85">
        <f t="shared" si="21"/>
        <v>1</v>
      </c>
      <c r="U121" s="85" t="str">
        <f t="shared" si="15"/>
        <v> </v>
      </c>
      <c r="V121" s="85" t="str">
        <f t="shared" si="16"/>
        <v> </v>
      </c>
      <c r="W121" s="85">
        <f t="shared" si="17"/>
        <v>0</v>
      </c>
      <c r="X121" s="85" t="str">
        <f t="shared" si="18"/>
        <v> </v>
      </c>
      <c r="Y121" s="139">
        <f t="shared" si="19"/>
        <v>8.22</v>
      </c>
      <c r="Z121" s="139">
        <f t="shared" si="23"/>
        <v>1</v>
      </c>
      <c r="AA121" s="139" t="str">
        <f t="shared" si="22"/>
        <v> </v>
      </c>
    </row>
    <row r="122" spans="1:27" ht="19.5" customHeight="1">
      <c r="A122" s="5" t="s">
        <v>122</v>
      </c>
      <c r="B122" s="19">
        <v>102</v>
      </c>
      <c r="C122" s="14"/>
      <c r="H122" s="9"/>
      <c r="J122" s="9">
        <v>7.89</v>
      </c>
      <c r="P122" s="102">
        <f t="shared" si="25"/>
        <v>7.89</v>
      </c>
      <c r="R122" s="99" t="str">
        <f t="shared" si="20"/>
        <v> </v>
      </c>
      <c r="T122" s="85">
        <f t="shared" si="21"/>
        <v>1</v>
      </c>
      <c r="U122" s="85" t="str">
        <f t="shared" si="15"/>
        <v> </v>
      </c>
      <c r="V122" s="85" t="str">
        <f t="shared" si="16"/>
        <v> </v>
      </c>
      <c r="W122" s="85" t="str">
        <f t="shared" si="17"/>
        <v> </v>
      </c>
      <c r="X122" s="85">
        <f t="shared" si="18"/>
        <v>0</v>
      </c>
      <c r="Y122" s="139">
        <f t="shared" si="19"/>
        <v>7.89</v>
      </c>
      <c r="Z122" s="139" t="str">
        <f t="shared" si="23"/>
        <v> </v>
      </c>
      <c r="AA122" s="139" t="str">
        <f t="shared" si="22"/>
        <v> </v>
      </c>
    </row>
    <row r="123" spans="1:27" s="74" customFormat="1" ht="19.5" customHeight="1">
      <c r="A123" s="66" t="s">
        <v>123</v>
      </c>
      <c r="B123" s="67">
        <v>120</v>
      </c>
      <c r="C123" s="68"/>
      <c r="D123" s="72"/>
      <c r="E123" s="73"/>
      <c r="F123" s="72"/>
      <c r="G123" s="73"/>
      <c r="H123" s="75"/>
      <c r="I123" s="73"/>
      <c r="J123" s="75">
        <v>7.67</v>
      </c>
      <c r="K123" s="73"/>
      <c r="L123" s="72"/>
      <c r="M123" s="73"/>
      <c r="N123" s="72"/>
      <c r="O123" s="73" t="s">
        <v>251</v>
      </c>
      <c r="P123" s="102">
        <f t="shared" si="25"/>
        <v>7.67</v>
      </c>
      <c r="Q123" s="99">
        <v>8.02</v>
      </c>
      <c r="R123" s="99">
        <f t="shared" si="20"/>
        <v>8.02</v>
      </c>
      <c r="S123" s="85">
        <v>1</v>
      </c>
      <c r="T123" s="85">
        <f t="shared" si="21"/>
        <v>1</v>
      </c>
      <c r="U123" s="85" t="str">
        <f t="shared" si="15"/>
        <v> </v>
      </c>
      <c r="V123" s="85">
        <f t="shared" si="16"/>
        <v>8.02</v>
      </c>
      <c r="W123" s="85" t="str">
        <f t="shared" si="17"/>
        <v> </v>
      </c>
      <c r="X123" s="85">
        <f t="shared" si="18"/>
        <v>8.02</v>
      </c>
      <c r="Y123" s="139" t="str">
        <f t="shared" si="19"/>
        <v> </v>
      </c>
      <c r="Z123" s="139" t="str">
        <f t="shared" si="23"/>
        <v> </v>
      </c>
      <c r="AA123" s="139" t="str">
        <f t="shared" si="22"/>
        <v> </v>
      </c>
    </row>
    <row r="124" spans="1:27" ht="19.5" customHeight="1">
      <c r="A124" s="5" t="s">
        <v>124</v>
      </c>
      <c r="B124" s="19">
        <v>115</v>
      </c>
      <c r="C124" s="14"/>
      <c r="H124" s="9"/>
      <c r="J124" s="9">
        <v>7.65</v>
      </c>
      <c r="P124" s="102">
        <f t="shared" si="25"/>
        <v>7.65</v>
      </c>
      <c r="R124" s="99" t="str">
        <f t="shared" si="20"/>
        <v> </v>
      </c>
      <c r="T124" s="85">
        <f t="shared" si="21"/>
        <v>1</v>
      </c>
      <c r="U124" s="85" t="str">
        <f t="shared" si="15"/>
        <v> </v>
      </c>
      <c r="V124" s="85" t="str">
        <f t="shared" si="16"/>
        <v> </v>
      </c>
      <c r="W124" s="85" t="str">
        <f t="shared" si="17"/>
        <v> </v>
      </c>
      <c r="X124" s="85">
        <f t="shared" si="18"/>
        <v>0</v>
      </c>
      <c r="Y124" s="139">
        <f t="shared" si="19"/>
        <v>7.65</v>
      </c>
      <c r="Z124" s="139" t="str">
        <f t="shared" si="23"/>
        <v> </v>
      </c>
      <c r="AA124" s="139" t="str">
        <f t="shared" si="22"/>
        <v> </v>
      </c>
    </row>
    <row r="125" spans="1:27" s="74" customFormat="1" ht="19.5" customHeight="1">
      <c r="A125" s="66" t="s">
        <v>125</v>
      </c>
      <c r="B125" s="67">
        <v>108</v>
      </c>
      <c r="C125" s="68"/>
      <c r="D125" s="72"/>
      <c r="E125" s="73"/>
      <c r="F125" s="72"/>
      <c r="G125" s="73"/>
      <c r="H125" s="75"/>
      <c r="I125" s="73"/>
      <c r="J125" s="75">
        <v>8</v>
      </c>
      <c r="K125" s="73"/>
      <c r="L125" s="72"/>
      <c r="M125" s="73">
        <v>8.04</v>
      </c>
      <c r="N125" s="72"/>
      <c r="O125" s="73" t="s">
        <v>252</v>
      </c>
      <c r="P125" s="102">
        <f t="shared" si="25"/>
        <v>8</v>
      </c>
      <c r="Q125" s="99">
        <v>8.2</v>
      </c>
      <c r="R125" s="99">
        <f t="shared" si="20"/>
        <v>8.2</v>
      </c>
      <c r="S125" s="85">
        <v>1</v>
      </c>
      <c r="T125" s="85">
        <f t="shared" si="21"/>
        <v>1</v>
      </c>
      <c r="U125" s="85">
        <f t="shared" si="15"/>
        <v>8.2</v>
      </c>
      <c r="V125" s="85" t="str">
        <f t="shared" si="16"/>
        <v> </v>
      </c>
      <c r="W125" s="85">
        <f t="shared" si="17"/>
        <v>8.2</v>
      </c>
      <c r="X125" s="85" t="str">
        <f t="shared" si="18"/>
        <v> </v>
      </c>
      <c r="Y125" s="139" t="str">
        <f t="shared" si="19"/>
        <v> </v>
      </c>
      <c r="Z125" s="139" t="str">
        <f t="shared" si="23"/>
        <v> </v>
      </c>
      <c r="AA125" s="139" t="str">
        <f t="shared" si="22"/>
        <v> </v>
      </c>
    </row>
    <row r="126" spans="1:27" ht="19.5" customHeight="1">
      <c r="A126" s="5" t="s">
        <v>126</v>
      </c>
      <c r="B126" s="19">
        <v>115</v>
      </c>
      <c r="C126" s="14"/>
      <c r="J126" s="9">
        <v>7.69</v>
      </c>
      <c r="L126" s="9">
        <v>7.67</v>
      </c>
      <c r="P126" s="102">
        <f t="shared" si="25"/>
        <v>7.69</v>
      </c>
      <c r="R126" s="99" t="str">
        <f t="shared" si="20"/>
        <v> </v>
      </c>
      <c r="T126" s="85">
        <f t="shared" si="21"/>
        <v>1</v>
      </c>
      <c r="U126" s="85" t="str">
        <f t="shared" si="15"/>
        <v> </v>
      </c>
      <c r="V126" s="85" t="str">
        <f t="shared" si="16"/>
        <v> </v>
      </c>
      <c r="W126" s="85" t="str">
        <f t="shared" si="17"/>
        <v> </v>
      </c>
      <c r="X126" s="85">
        <f t="shared" si="18"/>
        <v>0</v>
      </c>
      <c r="Y126" s="139">
        <f t="shared" si="19"/>
        <v>7.69</v>
      </c>
      <c r="Z126" s="139" t="str">
        <f t="shared" si="23"/>
        <v> </v>
      </c>
      <c r="AA126" s="139" t="str">
        <f t="shared" si="22"/>
        <v> </v>
      </c>
    </row>
    <row r="127" spans="1:27" ht="19.5" customHeight="1">
      <c r="A127" s="5" t="s">
        <v>127</v>
      </c>
      <c r="B127" s="19">
        <v>105</v>
      </c>
      <c r="C127" s="14"/>
      <c r="J127" s="9">
        <v>7.52</v>
      </c>
      <c r="L127" s="9">
        <v>7.5</v>
      </c>
      <c r="P127" s="102">
        <f t="shared" si="25"/>
        <v>7.52</v>
      </c>
      <c r="R127" s="99" t="str">
        <f t="shared" si="20"/>
        <v> </v>
      </c>
      <c r="T127" s="85">
        <f t="shared" si="21"/>
        <v>1</v>
      </c>
      <c r="U127" s="85" t="str">
        <f t="shared" si="15"/>
        <v> </v>
      </c>
      <c r="V127" s="85" t="str">
        <f t="shared" si="16"/>
        <v> </v>
      </c>
      <c r="W127" s="85" t="str">
        <f t="shared" si="17"/>
        <v> </v>
      </c>
      <c r="X127" s="85">
        <f t="shared" si="18"/>
        <v>0</v>
      </c>
      <c r="Y127" s="139">
        <f t="shared" si="19"/>
        <v>7.52</v>
      </c>
      <c r="Z127" s="139" t="str">
        <f t="shared" si="23"/>
        <v> </v>
      </c>
      <c r="AA127" s="139" t="str">
        <f t="shared" si="22"/>
        <v> </v>
      </c>
    </row>
    <row r="128" spans="1:27" ht="19.5" customHeight="1">
      <c r="A128" s="5" t="s">
        <v>128</v>
      </c>
      <c r="B128" s="19">
        <v>105</v>
      </c>
      <c r="C128" s="14"/>
      <c r="J128" s="9">
        <v>8</v>
      </c>
      <c r="L128" s="9">
        <v>8.29</v>
      </c>
      <c r="O128" s="13" t="s">
        <v>253</v>
      </c>
      <c r="P128" s="102">
        <f t="shared" si="25"/>
        <v>8</v>
      </c>
      <c r="Q128" s="99">
        <v>7.73</v>
      </c>
      <c r="R128" s="99" t="str">
        <f t="shared" si="20"/>
        <v> </v>
      </c>
      <c r="T128" s="85">
        <f t="shared" si="21"/>
        <v>1</v>
      </c>
      <c r="U128" s="85" t="str">
        <f t="shared" si="15"/>
        <v> </v>
      </c>
      <c r="V128" s="85" t="str">
        <f t="shared" si="16"/>
        <v> </v>
      </c>
      <c r="W128" s="85">
        <f t="shared" si="17"/>
        <v>7.73</v>
      </c>
      <c r="X128" s="85" t="str">
        <f t="shared" si="18"/>
        <v> </v>
      </c>
      <c r="Y128" s="139" t="str">
        <f t="shared" si="19"/>
        <v> </v>
      </c>
      <c r="Z128" s="139" t="str">
        <f t="shared" si="23"/>
        <v> </v>
      </c>
      <c r="AA128" s="139" t="str">
        <f t="shared" si="22"/>
        <v> </v>
      </c>
    </row>
    <row r="129" spans="1:27" ht="19.5" customHeight="1">
      <c r="A129" s="5" t="s">
        <v>129</v>
      </c>
      <c r="B129" s="19">
        <v>99</v>
      </c>
      <c r="C129" s="14"/>
      <c r="J129" s="9">
        <v>7.78</v>
      </c>
      <c r="P129" s="102">
        <f t="shared" si="25"/>
        <v>7.78</v>
      </c>
      <c r="R129" s="99" t="str">
        <f t="shared" si="20"/>
        <v> </v>
      </c>
      <c r="T129" s="85">
        <f t="shared" si="21"/>
        <v>1</v>
      </c>
      <c r="U129" s="85" t="str">
        <f t="shared" si="15"/>
        <v> </v>
      </c>
      <c r="V129" s="85" t="str">
        <f t="shared" si="16"/>
        <v> </v>
      </c>
      <c r="W129" s="85" t="str">
        <f t="shared" si="17"/>
        <v> </v>
      </c>
      <c r="X129" s="85">
        <f t="shared" si="18"/>
        <v>0</v>
      </c>
      <c r="Y129" s="139">
        <f t="shared" si="19"/>
        <v>7.78</v>
      </c>
      <c r="Z129" s="139" t="str">
        <f t="shared" si="23"/>
        <v> </v>
      </c>
      <c r="AA129" s="139" t="str">
        <f t="shared" si="22"/>
        <v> </v>
      </c>
    </row>
    <row r="130" spans="1:27" ht="19.5" customHeight="1">
      <c r="A130" s="5"/>
      <c r="B130" s="19"/>
      <c r="C130" s="14"/>
      <c r="J130" s="9"/>
      <c r="P130" s="102"/>
      <c r="R130" s="99" t="str">
        <f t="shared" si="20"/>
        <v> </v>
      </c>
      <c r="T130" s="85" t="str">
        <f t="shared" si="21"/>
        <v> </v>
      </c>
      <c r="U130" s="85" t="str">
        <f t="shared" si="15"/>
        <v> </v>
      </c>
      <c r="V130" s="85" t="str">
        <f t="shared" si="16"/>
        <v> </v>
      </c>
      <c r="W130" s="85" t="str">
        <f t="shared" si="17"/>
        <v> </v>
      </c>
      <c r="X130" s="85">
        <f t="shared" si="18"/>
        <v>0</v>
      </c>
      <c r="Y130" s="139">
        <f t="shared" si="19"/>
        <v>0</v>
      </c>
      <c r="Z130" s="139" t="str">
        <f t="shared" si="23"/>
        <v> </v>
      </c>
      <c r="AA130" s="139" t="str">
        <f t="shared" si="22"/>
        <v> </v>
      </c>
    </row>
    <row r="131" spans="1:27" ht="19.5" customHeight="1">
      <c r="A131" s="5" t="s">
        <v>131</v>
      </c>
      <c r="B131" s="19">
        <v>113</v>
      </c>
      <c r="C131" s="14"/>
      <c r="J131" s="9">
        <v>7.89</v>
      </c>
      <c r="L131" s="9">
        <v>7.63</v>
      </c>
      <c r="P131" s="102">
        <f t="shared" si="25"/>
        <v>7.89</v>
      </c>
      <c r="R131" s="99" t="str">
        <f t="shared" si="20"/>
        <v> </v>
      </c>
      <c r="T131" s="85">
        <f t="shared" si="21"/>
        <v>1</v>
      </c>
      <c r="U131" s="85" t="str">
        <f aca="true" t="shared" si="26" ref="U131:U191">IF(P131&gt;7.999,R131," ")</f>
        <v> </v>
      </c>
      <c r="V131" s="85" t="str">
        <f aca="true" t="shared" si="27" ref="V131:V191">IF(P131&lt;7.999,R131," ")</f>
        <v> </v>
      </c>
      <c r="W131" s="85" t="str">
        <f aca="true" t="shared" si="28" ref="W131:W191">IF(P131&gt;7.999,Q131," ")</f>
        <v> </v>
      </c>
      <c r="X131" s="85">
        <f aca="true" t="shared" si="29" ref="X131:X191">IF(P131&lt;7.999,Q131," ")</f>
        <v>0</v>
      </c>
      <c r="Y131" s="139">
        <f aca="true" t="shared" si="30" ref="Y131:Y185">IF(Q131&lt;5,P131," ")</f>
        <v>7.89</v>
      </c>
      <c r="Z131" s="139" t="str">
        <f t="shared" si="23"/>
        <v> </v>
      </c>
      <c r="AA131" s="139" t="str">
        <f t="shared" si="22"/>
        <v> </v>
      </c>
    </row>
    <row r="132" spans="1:27" ht="19.5" customHeight="1">
      <c r="A132" s="5" t="s">
        <v>132</v>
      </c>
      <c r="B132" s="19">
        <v>110</v>
      </c>
      <c r="C132" s="14"/>
      <c r="J132" s="9">
        <v>7.36</v>
      </c>
      <c r="P132" s="102">
        <f t="shared" si="25"/>
        <v>7.36</v>
      </c>
      <c r="R132" s="99" t="str">
        <f aca="true" t="shared" si="31" ref="R132:R192">IF(Q132&gt;7.749,Q132," ")</f>
        <v> </v>
      </c>
      <c r="T132" s="85">
        <f aca="true" t="shared" si="32" ref="T132:T191">IF(P132&gt;5,1," ")</f>
        <v>1</v>
      </c>
      <c r="U132" s="85" t="str">
        <f t="shared" si="26"/>
        <v> </v>
      </c>
      <c r="V132" s="85" t="str">
        <f t="shared" si="27"/>
        <v> </v>
      </c>
      <c r="W132" s="85" t="str">
        <f t="shared" si="28"/>
        <v> </v>
      </c>
      <c r="X132" s="85">
        <f t="shared" si="29"/>
        <v>0</v>
      </c>
      <c r="Y132" s="139">
        <f t="shared" si="30"/>
        <v>7.36</v>
      </c>
      <c r="Z132" s="139" t="str">
        <f t="shared" si="23"/>
        <v> </v>
      </c>
      <c r="AA132" s="139" t="str">
        <f aca="true" t="shared" si="33" ref="AA132:AA191">IF(P132&gt;=$AA$233,R132," ")</f>
        <v> </v>
      </c>
    </row>
    <row r="133" spans="1:27" s="74" customFormat="1" ht="19.5" customHeight="1">
      <c r="A133" s="66" t="s">
        <v>133</v>
      </c>
      <c r="B133" s="67">
        <v>111</v>
      </c>
      <c r="C133" s="68"/>
      <c r="D133" s="72"/>
      <c r="E133" s="73"/>
      <c r="F133" s="72"/>
      <c r="G133" s="73"/>
      <c r="H133" s="72"/>
      <c r="I133" s="73"/>
      <c r="J133" s="75">
        <v>8.16</v>
      </c>
      <c r="K133" s="73"/>
      <c r="L133" s="72"/>
      <c r="M133" s="73" t="s">
        <v>254</v>
      </c>
      <c r="N133" s="72"/>
      <c r="O133" s="73" t="s">
        <v>255</v>
      </c>
      <c r="P133" s="102">
        <f t="shared" si="25"/>
        <v>8.16</v>
      </c>
      <c r="Q133" s="99">
        <v>7.81</v>
      </c>
      <c r="R133" s="99">
        <f t="shared" si="31"/>
        <v>7.81</v>
      </c>
      <c r="S133" s="85">
        <v>1</v>
      </c>
      <c r="T133" s="85">
        <f t="shared" si="32"/>
        <v>1</v>
      </c>
      <c r="U133" s="85">
        <f t="shared" si="26"/>
        <v>7.81</v>
      </c>
      <c r="V133" s="85" t="str">
        <f t="shared" si="27"/>
        <v> </v>
      </c>
      <c r="W133" s="85">
        <f t="shared" si="28"/>
        <v>7.81</v>
      </c>
      <c r="X133" s="85" t="str">
        <f t="shared" si="29"/>
        <v> </v>
      </c>
      <c r="Y133" s="139" t="str">
        <f t="shared" si="30"/>
        <v> </v>
      </c>
      <c r="Z133" s="139">
        <f t="shared" si="23"/>
        <v>1</v>
      </c>
      <c r="AA133" s="139">
        <f t="shared" si="33"/>
        <v>7.81</v>
      </c>
    </row>
    <row r="134" spans="1:27" s="74" customFormat="1" ht="19.5" customHeight="1">
      <c r="A134" s="66" t="s">
        <v>134</v>
      </c>
      <c r="B134" s="67">
        <v>128</v>
      </c>
      <c r="C134" s="68"/>
      <c r="D134" s="72"/>
      <c r="E134" s="73"/>
      <c r="F134" s="72"/>
      <c r="G134" s="73"/>
      <c r="H134" s="72"/>
      <c r="I134" s="73"/>
      <c r="J134" s="75">
        <v>7.93</v>
      </c>
      <c r="K134" s="73"/>
      <c r="L134" s="72"/>
      <c r="M134" s="73">
        <v>8.27</v>
      </c>
      <c r="N134" s="72"/>
      <c r="O134" s="73" t="s">
        <v>256</v>
      </c>
      <c r="P134" s="102">
        <f t="shared" si="25"/>
        <v>7.93</v>
      </c>
      <c r="Q134" s="99">
        <v>8.63</v>
      </c>
      <c r="R134" s="99">
        <f t="shared" si="31"/>
        <v>8.63</v>
      </c>
      <c r="S134" s="85">
        <v>1</v>
      </c>
      <c r="T134" s="85">
        <f t="shared" si="32"/>
        <v>1</v>
      </c>
      <c r="U134" s="85" t="str">
        <f t="shared" si="26"/>
        <v> </v>
      </c>
      <c r="V134" s="85">
        <f t="shared" si="27"/>
        <v>8.63</v>
      </c>
      <c r="W134" s="85" t="str">
        <f t="shared" si="28"/>
        <v> </v>
      </c>
      <c r="X134" s="85">
        <f t="shared" si="29"/>
        <v>8.63</v>
      </c>
      <c r="Y134" s="139" t="str">
        <f t="shared" si="30"/>
        <v> </v>
      </c>
      <c r="Z134" s="139" t="str">
        <f t="shared" si="23"/>
        <v> </v>
      </c>
      <c r="AA134" s="139" t="str">
        <f t="shared" si="33"/>
        <v> </v>
      </c>
    </row>
    <row r="135" spans="1:27" ht="19.5" customHeight="1">
      <c r="A135" s="5" t="s">
        <v>135</v>
      </c>
      <c r="B135" s="19">
        <v>107</v>
      </c>
      <c r="C135" s="14"/>
      <c r="J135" s="9">
        <v>7.58</v>
      </c>
      <c r="P135" s="102">
        <f t="shared" si="25"/>
        <v>7.58</v>
      </c>
      <c r="R135" s="99" t="str">
        <f t="shared" si="31"/>
        <v> </v>
      </c>
      <c r="T135" s="85">
        <f t="shared" si="32"/>
        <v>1</v>
      </c>
      <c r="U135" s="85" t="str">
        <f t="shared" si="26"/>
        <v> </v>
      </c>
      <c r="V135" s="85" t="str">
        <f t="shared" si="27"/>
        <v> </v>
      </c>
      <c r="W135" s="85" t="str">
        <f t="shared" si="28"/>
        <v> </v>
      </c>
      <c r="X135" s="85">
        <f t="shared" si="29"/>
        <v>0</v>
      </c>
      <c r="Y135" s="139">
        <f t="shared" si="30"/>
        <v>7.58</v>
      </c>
      <c r="Z135" s="139" t="str">
        <f t="shared" si="23"/>
        <v> </v>
      </c>
      <c r="AA135" s="139" t="str">
        <f t="shared" si="33"/>
        <v> </v>
      </c>
    </row>
    <row r="136" spans="1:27" ht="19.5" customHeight="1">
      <c r="A136" s="5" t="s">
        <v>136</v>
      </c>
      <c r="B136" s="19">
        <v>102</v>
      </c>
      <c r="C136" s="14"/>
      <c r="J136" s="9">
        <v>7.58</v>
      </c>
      <c r="P136" s="102">
        <f t="shared" si="25"/>
        <v>7.58</v>
      </c>
      <c r="R136" s="99" t="str">
        <f t="shared" si="31"/>
        <v> </v>
      </c>
      <c r="T136" s="85">
        <f t="shared" si="32"/>
        <v>1</v>
      </c>
      <c r="U136" s="85" t="str">
        <f t="shared" si="26"/>
        <v> </v>
      </c>
      <c r="V136" s="85" t="str">
        <f t="shared" si="27"/>
        <v> </v>
      </c>
      <c r="W136" s="85" t="str">
        <f t="shared" si="28"/>
        <v> </v>
      </c>
      <c r="X136" s="85">
        <f t="shared" si="29"/>
        <v>0</v>
      </c>
      <c r="Y136" s="139">
        <f t="shared" si="30"/>
        <v>7.58</v>
      </c>
      <c r="Z136" s="139" t="str">
        <f aca="true" t="shared" si="34" ref="Z136:Z191">IF(P136&gt;=$AA$233,1," ")</f>
        <v> </v>
      </c>
      <c r="AA136" s="139" t="str">
        <f t="shared" si="33"/>
        <v> </v>
      </c>
    </row>
    <row r="137" spans="1:27" ht="19.5" customHeight="1">
      <c r="A137" s="5" t="s">
        <v>137</v>
      </c>
      <c r="B137" s="19">
        <v>105</v>
      </c>
      <c r="C137" s="14"/>
      <c r="J137" s="9">
        <v>7.43</v>
      </c>
      <c r="P137" s="102">
        <f t="shared" si="25"/>
        <v>7.43</v>
      </c>
      <c r="R137" s="99" t="str">
        <f t="shared" si="31"/>
        <v> </v>
      </c>
      <c r="T137" s="85">
        <f t="shared" si="32"/>
        <v>1</v>
      </c>
      <c r="U137" s="85" t="str">
        <f t="shared" si="26"/>
        <v> </v>
      </c>
      <c r="V137" s="85" t="str">
        <f t="shared" si="27"/>
        <v> </v>
      </c>
      <c r="W137" s="85" t="str">
        <f t="shared" si="28"/>
        <v> </v>
      </c>
      <c r="X137" s="85">
        <f t="shared" si="29"/>
        <v>0</v>
      </c>
      <c r="Y137" s="139">
        <f t="shared" si="30"/>
        <v>7.43</v>
      </c>
      <c r="Z137" s="139" t="str">
        <f t="shared" si="34"/>
        <v> </v>
      </c>
      <c r="AA137" s="139" t="str">
        <f t="shared" si="33"/>
        <v> </v>
      </c>
    </row>
    <row r="138" spans="1:27" ht="19.5" customHeight="1">
      <c r="A138" s="5" t="s">
        <v>138</v>
      </c>
      <c r="B138" s="19">
        <v>110</v>
      </c>
      <c r="C138" s="14"/>
      <c r="J138" s="9">
        <v>7.72</v>
      </c>
      <c r="P138" s="102">
        <f t="shared" si="25"/>
        <v>7.72</v>
      </c>
      <c r="R138" s="99" t="str">
        <f t="shared" si="31"/>
        <v> </v>
      </c>
      <c r="T138" s="85">
        <f t="shared" si="32"/>
        <v>1</v>
      </c>
      <c r="U138" s="85" t="str">
        <f t="shared" si="26"/>
        <v> </v>
      </c>
      <c r="V138" s="85" t="str">
        <f t="shared" si="27"/>
        <v> </v>
      </c>
      <c r="W138" s="85" t="str">
        <f t="shared" si="28"/>
        <v> </v>
      </c>
      <c r="X138" s="85">
        <f t="shared" si="29"/>
        <v>0</v>
      </c>
      <c r="Y138" s="139">
        <f t="shared" si="30"/>
        <v>7.72</v>
      </c>
      <c r="Z138" s="139" t="str">
        <f t="shared" si="34"/>
        <v> </v>
      </c>
      <c r="AA138" s="139" t="str">
        <f t="shared" si="33"/>
        <v> </v>
      </c>
    </row>
    <row r="139" spans="1:27" ht="19.5" customHeight="1">
      <c r="A139" s="5" t="s">
        <v>130</v>
      </c>
      <c r="B139" s="19">
        <v>109</v>
      </c>
      <c r="C139" s="14"/>
      <c r="J139" s="9">
        <v>7.83</v>
      </c>
      <c r="L139" s="9">
        <v>7.48</v>
      </c>
      <c r="O139" s="13">
        <v>7.72</v>
      </c>
      <c r="P139" s="102">
        <f t="shared" si="25"/>
        <v>7.83</v>
      </c>
      <c r="Q139" s="99">
        <v>7.72</v>
      </c>
      <c r="R139" s="99" t="str">
        <f t="shared" si="31"/>
        <v> </v>
      </c>
      <c r="T139" s="85">
        <f t="shared" si="32"/>
        <v>1</v>
      </c>
      <c r="U139" s="85" t="str">
        <f t="shared" si="26"/>
        <v> </v>
      </c>
      <c r="V139" s="85" t="str">
        <f t="shared" si="27"/>
        <v> </v>
      </c>
      <c r="W139" s="85" t="str">
        <f t="shared" si="28"/>
        <v> </v>
      </c>
      <c r="X139" s="85">
        <f t="shared" si="29"/>
        <v>7.72</v>
      </c>
      <c r="Y139" s="139" t="str">
        <f t="shared" si="30"/>
        <v> </v>
      </c>
      <c r="Z139" s="139" t="str">
        <f t="shared" si="34"/>
        <v> </v>
      </c>
      <c r="AA139" s="139" t="str">
        <f t="shared" si="33"/>
        <v> </v>
      </c>
    </row>
    <row r="140" spans="1:27" ht="19.5" customHeight="1">
      <c r="A140" s="5" t="s">
        <v>139</v>
      </c>
      <c r="B140" s="19">
        <v>111</v>
      </c>
      <c r="C140" s="14"/>
      <c r="J140" s="9">
        <v>7.78</v>
      </c>
      <c r="P140" s="102">
        <f t="shared" si="25"/>
        <v>7.78</v>
      </c>
      <c r="R140" s="99" t="str">
        <f t="shared" si="31"/>
        <v> </v>
      </c>
      <c r="T140" s="85">
        <f t="shared" si="32"/>
        <v>1</v>
      </c>
      <c r="U140" s="85" t="str">
        <f t="shared" si="26"/>
        <v> </v>
      </c>
      <c r="V140" s="85" t="str">
        <f t="shared" si="27"/>
        <v> </v>
      </c>
      <c r="W140" s="85" t="str">
        <f t="shared" si="28"/>
        <v> </v>
      </c>
      <c r="X140" s="85">
        <f t="shared" si="29"/>
        <v>0</v>
      </c>
      <c r="Y140" s="139">
        <f t="shared" si="30"/>
        <v>7.78</v>
      </c>
      <c r="Z140" s="139" t="str">
        <f t="shared" si="34"/>
        <v> </v>
      </c>
      <c r="AA140" s="139" t="str">
        <f t="shared" si="33"/>
        <v> </v>
      </c>
    </row>
    <row r="141" spans="1:27" ht="19.5" customHeight="1">
      <c r="A141" s="5" t="s">
        <v>140</v>
      </c>
      <c r="B141" s="19">
        <v>105</v>
      </c>
      <c r="C141" s="14"/>
      <c r="J141" s="9">
        <v>7.56</v>
      </c>
      <c r="P141" s="102">
        <f t="shared" si="25"/>
        <v>7.56</v>
      </c>
      <c r="R141" s="99" t="str">
        <f t="shared" si="31"/>
        <v> </v>
      </c>
      <c r="T141" s="85">
        <f t="shared" si="32"/>
        <v>1</v>
      </c>
      <c r="U141" s="85" t="str">
        <f t="shared" si="26"/>
        <v> </v>
      </c>
      <c r="V141" s="85" t="str">
        <f t="shared" si="27"/>
        <v> </v>
      </c>
      <c r="W141" s="85" t="str">
        <f t="shared" si="28"/>
        <v> </v>
      </c>
      <c r="X141" s="85">
        <f t="shared" si="29"/>
        <v>0</v>
      </c>
      <c r="Y141" s="139">
        <f t="shared" si="30"/>
        <v>7.56</v>
      </c>
      <c r="Z141" s="139" t="str">
        <f t="shared" si="34"/>
        <v> </v>
      </c>
      <c r="AA141" s="139" t="str">
        <f t="shared" si="33"/>
        <v> </v>
      </c>
    </row>
    <row r="142" spans="1:27" ht="19.5" customHeight="1">
      <c r="A142" s="5" t="s">
        <v>141</v>
      </c>
      <c r="B142" s="19">
        <v>101</v>
      </c>
      <c r="C142" s="14"/>
      <c r="J142" s="9">
        <v>7.56</v>
      </c>
      <c r="P142" s="102">
        <f t="shared" si="25"/>
        <v>7.56</v>
      </c>
      <c r="R142" s="99" t="str">
        <f t="shared" si="31"/>
        <v> </v>
      </c>
      <c r="T142" s="85">
        <f t="shared" si="32"/>
        <v>1</v>
      </c>
      <c r="U142" s="85" t="str">
        <f t="shared" si="26"/>
        <v> </v>
      </c>
      <c r="V142" s="85" t="str">
        <f t="shared" si="27"/>
        <v> </v>
      </c>
      <c r="W142" s="85" t="str">
        <f t="shared" si="28"/>
        <v> </v>
      </c>
      <c r="X142" s="85">
        <f t="shared" si="29"/>
        <v>0</v>
      </c>
      <c r="Y142" s="139">
        <f t="shared" si="30"/>
        <v>7.56</v>
      </c>
      <c r="Z142" s="139" t="str">
        <f t="shared" si="34"/>
        <v> </v>
      </c>
      <c r="AA142" s="139" t="str">
        <f t="shared" si="33"/>
        <v> </v>
      </c>
    </row>
    <row r="143" spans="1:27" ht="19.5" customHeight="1">
      <c r="A143" s="5" t="s">
        <v>142</v>
      </c>
      <c r="B143" s="19">
        <v>95</v>
      </c>
      <c r="C143" s="14"/>
      <c r="J143" s="9">
        <v>7.85</v>
      </c>
      <c r="P143" s="102">
        <f t="shared" si="25"/>
        <v>7.85</v>
      </c>
      <c r="R143" s="99" t="str">
        <f t="shared" si="31"/>
        <v> </v>
      </c>
      <c r="T143" s="85">
        <f t="shared" si="32"/>
        <v>1</v>
      </c>
      <c r="U143" s="85" t="str">
        <f t="shared" si="26"/>
        <v> </v>
      </c>
      <c r="V143" s="85" t="str">
        <f t="shared" si="27"/>
        <v> </v>
      </c>
      <c r="W143" s="85" t="str">
        <f t="shared" si="28"/>
        <v> </v>
      </c>
      <c r="X143" s="85">
        <f t="shared" si="29"/>
        <v>0</v>
      </c>
      <c r="Y143" s="139">
        <f t="shared" si="30"/>
        <v>7.85</v>
      </c>
      <c r="Z143" s="139" t="str">
        <f t="shared" si="34"/>
        <v> </v>
      </c>
      <c r="AA143" s="139" t="str">
        <f t="shared" si="33"/>
        <v> </v>
      </c>
    </row>
    <row r="144" spans="1:27" ht="19.5" customHeight="1">
      <c r="A144" s="5" t="s">
        <v>143</v>
      </c>
      <c r="B144" s="19">
        <v>105</v>
      </c>
      <c r="C144" s="14"/>
      <c r="J144" s="9">
        <v>8.02</v>
      </c>
      <c r="P144" s="102">
        <f t="shared" si="25"/>
        <v>8.02</v>
      </c>
      <c r="R144" s="99" t="str">
        <f t="shared" si="31"/>
        <v> </v>
      </c>
      <c r="T144" s="85">
        <f t="shared" si="32"/>
        <v>1</v>
      </c>
      <c r="U144" s="85" t="str">
        <f t="shared" si="26"/>
        <v> </v>
      </c>
      <c r="V144" s="85" t="str">
        <f t="shared" si="27"/>
        <v> </v>
      </c>
      <c r="W144" s="85">
        <f t="shared" si="28"/>
        <v>0</v>
      </c>
      <c r="X144" s="85" t="str">
        <f t="shared" si="29"/>
        <v> </v>
      </c>
      <c r="Y144" s="139">
        <f t="shared" si="30"/>
        <v>8.02</v>
      </c>
      <c r="Z144" s="139" t="str">
        <f t="shared" si="34"/>
        <v> </v>
      </c>
      <c r="AA144" s="139" t="str">
        <f t="shared" si="33"/>
        <v> </v>
      </c>
    </row>
    <row r="145" spans="1:27" ht="19.5" customHeight="1">
      <c r="A145" s="5" t="s">
        <v>144</v>
      </c>
      <c r="B145" s="19">
        <v>113</v>
      </c>
      <c r="C145" s="14"/>
      <c r="J145" s="9">
        <v>7.73</v>
      </c>
      <c r="P145" s="102">
        <f t="shared" si="25"/>
        <v>7.73</v>
      </c>
      <c r="R145" s="99" t="str">
        <f t="shared" si="31"/>
        <v> </v>
      </c>
      <c r="T145" s="85">
        <f t="shared" si="32"/>
        <v>1</v>
      </c>
      <c r="U145" s="85" t="str">
        <f t="shared" si="26"/>
        <v> </v>
      </c>
      <c r="V145" s="85" t="str">
        <f t="shared" si="27"/>
        <v> </v>
      </c>
      <c r="W145" s="85" t="str">
        <f t="shared" si="28"/>
        <v> </v>
      </c>
      <c r="X145" s="85">
        <f t="shared" si="29"/>
        <v>0</v>
      </c>
      <c r="Y145" s="139">
        <f t="shared" si="30"/>
        <v>7.73</v>
      </c>
      <c r="Z145" s="139" t="str">
        <f t="shared" si="34"/>
        <v> </v>
      </c>
      <c r="AA145" s="139" t="str">
        <f t="shared" si="33"/>
        <v> </v>
      </c>
    </row>
    <row r="146" spans="1:27" s="74" customFormat="1" ht="19.5" customHeight="1">
      <c r="A146" s="66" t="s">
        <v>145</v>
      </c>
      <c r="B146" s="67">
        <v>102</v>
      </c>
      <c r="C146" s="68"/>
      <c r="D146" s="72"/>
      <c r="E146" s="73"/>
      <c r="F146" s="72"/>
      <c r="G146" s="73"/>
      <c r="H146" s="72"/>
      <c r="I146" s="73"/>
      <c r="J146" s="75">
        <v>7.57</v>
      </c>
      <c r="K146" s="73"/>
      <c r="L146" s="72"/>
      <c r="M146" s="73"/>
      <c r="N146" s="72"/>
      <c r="O146" s="73" t="s">
        <v>257</v>
      </c>
      <c r="P146" s="102">
        <f t="shared" si="25"/>
        <v>7.57</v>
      </c>
      <c r="Q146" s="99">
        <v>7.94</v>
      </c>
      <c r="R146" s="99">
        <f t="shared" si="31"/>
        <v>7.94</v>
      </c>
      <c r="S146" s="85">
        <v>1</v>
      </c>
      <c r="T146" s="85">
        <f t="shared" si="32"/>
        <v>1</v>
      </c>
      <c r="U146" s="85" t="str">
        <f t="shared" si="26"/>
        <v> </v>
      </c>
      <c r="V146" s="85">
        <f t="shared" si="27"/>
        <v>7.94</v>
      </c>
      <c r="W146" s="85" t="str">
        <f t="shared" si="28"/>
        <v> </v>
      </c>
      <c r="X146" s="85">
        <f t="shared" si="29"/>
        <v>7.94</v>
      </c>
      <c r="Y146" s="139" t="str">
        <f t="shared" si="30"/>
        <v> </v>
      </c>
      <c r="Z146" s="139" t="str">
        <f t="shared" si="34"/>
        <v> </v>
      </c>
      <c r="AA146" s="139" t="str">
        <f t="shared" si="33"/>
        <v> </v>
      </c>
    </row>
    <row r="147" spans="1:27" ht="19.5" customHeight="1">
      <c r="A147" s="5" t="s">
        <v>146</v>
      </c>
      <c r="B147" s="19">
        <v>101</v>
      </c>
      <c r="C147" s="14"/>
      <c r="J147" s="9">
        <v>7.43</v>
      </c>
      <c r="P147" s="102">
        <f t="shared" si="25"/>
        <v>7.43</v>
      </c>
      <c r="R147" s="99" t="str">
        <f t="shared" si="31"/>
        <v> </v>
      </c>
      <c r="T147" s="85">
        <f t="shared" si="32"/>
        <v>1</v>
      </c>
      <c r="U147" s="85" t="str">
        <f t="shared" si="26"/>
        <v> </v>
      </c>
      <c r="V147" s="85" t="str">
        <f t="shared" si="27"/>
        <v> </v>
      </c>
      <c r="W147" s="85" t="str">
        <f t="shared" si="28"/>
        <v> </v>
      </c>
      <c r="X147" s="85">
        <f t="shared" si="29"/>
        <v>0</v>
      </c>
      <c r="Y147" s="139">
        <f t="shared" si="30"/>
        <v>7.43</v>
      </c>
      <c r="Z147" s="139" t="str">
        <f t="shared" si="34"/>
        <v> </v>
      </c>
      <c r="AA147" s="139" t="str">
        <f t="shared" si="33"/>
        <v> </v>
      </c>
    </row>
    <row r="148" spans="1:27" ht="19.5" customHeight="1">
      <c r="A148" s="5" t="s">
        <v>147</v>
      </c>
      <c r="B148" s="19">
        <v>103</v>
      </c>
      <c r="C148" s="14"/>
      <c r="J148" s="9">
        <v>7.74</v>
      </c>
      <c r="P148" s="102">
        <f t="shared" si="25"/>
        <v>7.74</v>
      </c>
      <c r="R148" s="99" t="str">
        <f t="shared" si="31"/>
        <v> </v>
      </c>
      <c r="T148" s="85">
        <f t="shared" si="32"/>
        <v>1</v>
      </c>
      <c r="U148" s="85" t="str">
        <f t="shared" si="26"/>
        <v> </v>
      </c>
      <c r="V148" s="85" t="str">
        <f t="shared" si="27"/>
        <v> </v>
      </c>
      <c r="W148" s="85" t="str">
        <f t="shared" si="28"/>
        <v> </v>
      </c>
      <c r="X148" s="85">
        <f t="shared" si="29"/>
        <v>0</v>
      </c>
      <c r="Y148" s="139">
        <f t="shared" si="30"/>
        <v>7.74</v>
      </c>
      <c r="Z148" s="139" t="str">
        <f t="shared" si="34"/>
        <v> </v>
      </c>
      <c r="AA148" s="139" t="str">
        <f t="shared" si="33"/>
        <v> </v>
      </c>
    </row>
    <row r="149" spans="1:27" ht="19.5" customHeight="1">
      <c r="A149" s="5" t="s">
        <v>148</v>
      </c>
      <c r="B149" s="19">
        <v>117</v>
      </c>
      <c r="C149" s="14"/>
      <c r="J149" s="9">
        <v>7.74</v>
      </c>
      <c r="P149" s="102">
        <f t="shared" si="25"/>
        <v>7.74</v>
      </c>
      <c r="R149" s="99" t="str">
        <f t="shared" si="31"/>
        <v> </v>
      </c>
      <c r="T149" s="85">
        <f t="shared" si="32"/>
        <v>1</v>
      </c>
      <c r="U149" s="85" t="str">
        <f t="shared" si="26"/>
        <v> </v>
      </c>
      <c r="V149" s="85" t="str">
        <f t="shared" si="27"/>
        <v> </v>
      </c>
      <c r="W149" s="85" t="str">
        <f t="shared" si="28"/>
        <v> </v>
      </c>
      <c r="X149" s="85">
        <f t="shared" si="29"/>
        <v>0</v>
      </c>
      <c r="Y149" s="139">
        <f t="shared" si="30"/>
        <v>7.74</v>
      </c>
      <c r="Z149" s="139" t="str">
        <f t="shared" si="34"/>
        <v> </v>
      </c>
      <c r="AA149" s="139" t="str">
        <f t="shared" si="33"/>
        <v> </v>
      </c>
    </row>
    <row r="150" spans="1:27" ht="19.5" customHeight="1">
      <c r="A150" s="5" t="s">
        <v>149</v>
      </c>
      <c r="B150" s="19">
        <v>114</v>
      </c>
      <c r="C150" s="14"/>
      <c r="J150" s="9">
        <v>7.68</v>
      </c>
      <c r="P150" s="102">
        <f t="shared" si="25"/>
        <v>7.68</v>
      </c>
      <c r="R150" s="99" t="str">
        <f t="shared" si="31"/>
        <v> </v>
      </c>
      <c r="T150" s="85">
        <f t="shared" si="32"/>
        <v>1</v>
      </c>
      <c r="U150" s="85" t="str">
        <f t="shared" si="26"/>
        <v> </v>
      </c>
      <c r="V150" s="85" t="str">
        <f t="shared" si="27"/>
        <v> </v>
      </c>
      <c r="W150" s="85" t="str">
        <f t="shared" si="28"/>
        <v> </v>
      </c>
      <c r="X150" s="85">
        <f t="shared" si="29"/>
        <v>0</v>
      </c>
      <c r="Y150" s="139">
        <f t="shared" si="30"/>
        <v>7.68</v>
      </c>
      <c r="Z150" s="139" t="str">
        <f t="shared" si="34"/>
        <v> </v>
      </c>
      <c r="AA150" s="139" t="str">
        <f t="shared" si="33"/>
        <v> </v>
      </c>
    </row>
    <row r="151" spans="1:27" ht="19.5" customHeight="1">
      <c r="A151" s="5" t="s">
        <v>150</v>
      </c>
      <c r="B151" s="19">
        <v>115</v>
      </c>
      <c r="C151" s="14"/>
      <c r="J151" s="9">
        <v>8</v>
      </c>
      <c r="P151" s="102">
        <f t="shared" si="25"/>
        <v>8</v>
      </c>
      <c r="R151" s="99" t="str">
        <f t="shared" si="31"/>
        <v> </v>
      </c>
      <c r="T151" s="85">
        <f t="shared" si="32"/>
        <v>1</v>
      </c>
      <c r="U151" s="85" t="str">
        <f t="shared" si="26"/>
        <v> </v>
      </c>
      <c r="V151" s="85" t="str">
        <f t="shared" si="27"/>
        <v> </v>
      </c>
      <c r="W151" s="85">
        <f t="shared" si="28"/>
        <v>0</v>
      </c>
      <c r="X151" s="85" t="str">
        <f t="shared" si="29"/>
        <v> </v>
      </c>
      <c r="Y151" s="139">
        <f t="shared" si="30"/>
        <v>8</v>
      </c>
      <c r="Z151" s="139" t="str">
        <f t="shared" si="34"/>
        <v> </v>
      </c>
      <c r="AA151" s="139" t="str">
        <f t="shared" si="33"/>
        <v> </v>
      </c>
    </row>
    <row r="152" spans="1:27" s="8" customFormat="1" ht="19.5" customHeight="1" thickBot="1">
      <c r="A152" s="7" t="s">
        <v>151</v>
      </c>
      <c r="B152" s="20">
        <v>100</v>
      </c>
      <c r="C152" s="15"/>
      <c r="D152" s="10"/>
      <c r="E152" s="17"/>
      <c r="F152" s="10"/>
      <c r="G152" s="17"/>
      <c r="H152" s="10"/>
      <c r="I152" s="17"/>
      <c r="J152" s="30">
        <v>7.6</v>
      </c>
      <c r="K152" s="17"/>
      <c r="L152" s="10"/>
      <c r="M152" s="17"/>
      <c r="N152" s="10"/>
      <c r="O152" s="17"/>
      <c r="P152" s="102">
        <f t="shared" si="25"/>
        <v>7.6</v>
      </c>
      <c r="Q152" s="101"/>
      <c r="R152" s="99" t="str">
        <f t="shared" si="31"/>
        <v> </v>
      </c>
      <c r="S152" s="87"/>
      <c r="T152" s="85">
        <f t="shared" si="32"/>
        <v>1</v>
      </c>
      <c r="U152" s="85" t="str">
        <f t="shared" si="26"/>
        <v> </v>
      </c>
      <c r="V152" s="85" t="str">
        <f t="shared" si="27"/>
        <v> </v>
      </c>
      <c r="W152" s="85" t="str">
        <f t="shared" si="28"/>
        <v> </v>
      </c>
      <c r="X152" s="85">
        <f t="shared" si="29"/>
        <v>0</v>
      </c>
      <c r="Y152" s="139">
        <f t="shared" si="30"/>
        <v>7.6</v>
      </c>
      <c r="Z152" s="139" t="str">
        <f t="shared" si="34"/>
        <v> </v>
      </c>
      <c r="AA152" s="139" t="str">
        <f t="shared" si="33"/>
        <v> </v>
      </c>
    </row>
    <row r="153" spans="1:27" s="2" customFormat="1" ht="19.5" customHeight="1" thickTop="1">
      <c r="A153" s="31">
        <v>2008</v>
      </c>
      <c r="B153" s="21"/>
      <c r="C153" s="16"/>
      <c r="D153" s="1"/>
      <c r="E153" s="12"/>
      <c r="F153" s="1"/>
      <c r="G153" s="12"/>
      <c r="H153" s="1"/>
      <c r="I153" s="12"/>
      <c r="J153" s="11"/>
      <c r="K153" s="12"/>
      <c r="L153" s="11"/>
      <c r="M153" s="12"/>
      <c r="N153" s="1"/>
      <c r="O153" s="12"/>
      <c r="P153" s="102"/>
      <c r="Q153" s="103"/>
      <c r="R153" s="99" t="str">
        <f t="shared" si="31"/>
        <v> </v>
      </c>
      <c r="S153" s="88"/>
      <c r="T153" s="85" t="str">
        <f t="shared" si="32"/>
        <v> </v>
      </c>
      <c r="U153" s="85" t="str">
        <f t="shared" si="26"/>
        <v> </v>
      </c>
      <c r="V153" s="85" t="str">
        <f t="shared" si="27"/>
        <v> </v>
      </c>
      <c r="W153" s="85" t="str">
        <f t="shared" si="28"/>
        <v> </v>
      </c>
      <c r="X153" s="85">
        <f t="shared" si="29"/>
        <v>0</v>
      </c>
      <c r="Y153" s="139">
        <f t="shared" si="30"/>
        <v>0</v>
      </c>
      <c r="Z153" s="139" t="str">
        <f t="shared" si="34"/>
        <v> </v>
      </c>
      <c r="AA153" s="139" t="str">
        <f t="shared" si="33"/>
        <v> </v>
      </c>
    </row>
    <row r="154" spans="1:27" s="2" customFormat="1" ht="19.5" customHeight="1">
      <c r="A154" s="6" t="s">
        <v>152</v>
      </c>
      <c r="B154" s="21">
        <v>118</v>
      </c>
      <c r="C154" s="16"/>
      <c r="D154" s="1"/>
      <c r="E154" s="12"/>
      <c r="F154" s="1"/>
      <c r="G154" s="12"/>
      <c r="H154" s="1"/>
      <c r="I154" s="12"/>
      <c r="J154" s="11"/>
      <c r="K154" s="12"/>
      <c r="L154" s="11">
        <v>7.79</v>
      </c>
      <c r="M154" s="12"/>
      <c r="N154" s="1"/>
      <c r="O154" s="12"/>
      <c r="P154" s="102"/>
      <c r="Q154" s="103"/>
      <c r="R154" s="99" t="str">
        <f t="shared" si="31"/>
        <v> </v>
      </c>
      <c r="S154" s="88"/>
      <c r="T154" s="85" t="str">
        <f t="shared" si="32"/>
        <v> </v>
      </c>
      <c r="U154" s="85" t="str">
        <f t="shared" si="26"/>
        <v> </v>
      </c>
      <c r="V154" s="85" t="str">
        <f t="shared" si="27"/>
        <v> </v>
      </c>
      <c r="W154" s="85" t="str">
        <f t="shared" si="28"/>
        <v> </v>
      </c>
      <c r="X154" s="85">
        <f t="shared" si="29"/>
        <v>0</v>
      </c>
      <c r="Y154" s="139">
        <f t="shared" si="30"/>
        <v>0</v>
      </c>
      <c r="Z154" s="139" t="str">
        <f t="shared" si="34"/>
        <v> </v>
      </c>
      <c r="AA154" s="139" t="str">
        <f t="shared" si="33"/>
        <v> </v>
      </c>
    </row>
    <row r="155" spans="1:27" ht="19.5" customHeight="1">
      <c r="A155" s="5" t="s">
        <v>153</v>
      </c>
      <c r="B155" s="19">
        <v>109</v>
      </c>
      <c r="C155" s="14"/>
      <c r="J155" s="9"/>
      <c r="L155" s="9">
        <v>7.89</v>
      </c>
      <c r="O155" s="13" t="s">
        <v>258</v>
      </c>
      <c r="R155" s="99" t="str">
        <f t="shared" si="31"/>
        <v> </v>
      </c>
      <c r="T155" s="85" t="str">
        <f t="shared" si="32"/>
        <v> </v>
      </c>
      <c r="U155" s="85" t="str">
        <f t="shared" si="26"/>
        <v> </v>
      </c>
      <c r="V155" s="85" t="str">
        <f t="shared" si="27"/>
        <v> </v>
      </c>
      <c r="W155" s="85" t="str">
        <f t="shared" si="28"/>
        <v> </v>
      </c>
      <c r="X155" s="85">
        <f t="shared" si="29"/>
        <v>0</v>
      </c>
      <c r="Y155" s="139">
        <f t="shared" si="30"/>
        <v>0</v>
      </c>
      <c r="Z155" s="139" t="str">
        <f t="shared" si="34"/>
        <v> </v>
      </c>
      <c r="AA155" s="139" t="str">
        <f t="shared" si="33"/>
        <v> </v>
      </c>
    </row>
    <row r="156" spans="1:27" ht="19.5" customHeight="1">
      <c r="A156" s="5" t="s">
        <v>154</v>
      </c>
      <c r="B156" s="19">
        <v>113</v>
      </c>
      <c r="C156" s="14"/>
      <c r="J156" s="9"/>
      <c r="L156" s="9">
        <v>7.99</v>
      </c>
      <c r="R156" s="99" t="str">
        <f t="shared" si="31"/>
        <v> </v>
      </c>
      <c r="T156" s="85" t="str">
        <f t="shared" si="32"/>
        <v> </v>
      </c>
      <c r="U156" s="85" t="str">
        <f t="shared" si="26"/>
        <v> </v>
      </c>
      <c r="V156" s="85" t="str">
        <f t="shared" si="27"/>
        <v> </v>
      </c>
      <c r="W156" s="85" t="str">
        <f t="shared" si="28"/>
        <v> </v>
      </c>
      <c r="X156" s="85">
        <f t="shared" si="29"/>
        <v>0</v>
      </c>
      <c r="Y156" s="139">
        <f t="shared" si="30"/>
        <v>0</v>
      </c>
      <c r="Z156" s="139" t="str">
        <f t="shared" si="34"/>
        <v> </v>
      </c>
      <c r="AA156" s="139" t="str">
        <f t="shared" si="33"/>
        <v> </v>
      </c>
    </row>
    <row r="157" spans="1:27" ht="19.5" customHeight="1">
      <c r="A157" s="5" t="s">
        <v>155</v>
      </c>
      <c r="B157" s="19">
        <v>109</v>
      </c>
      <c r="C157" s="14"/>
      <c r="L157" s="9">
        <v>7.83</v>
      </c>
      <c r="N157" s="9">
        <v>8.01</v>
      </c>
      <c r="R157" s="99" t="str">
        <f t="shared" si="31"/>
        <v> </v>
      </c>
      <c r="T157" s="85" t="str">
        <f t="shared" si="32"/>
        <v> </v>
      </c>
      <c r="U157" s="85" t="str">
        <f t="shared" si="26"/>
        <v> </v>
      </c>
      <c r="V157" s="85" t="str">
        <f t="shared" si="27"/>
        <v> </v>
      </c>
      <c r="W157" s="85" t="str">
        <f t="shared" si="28"/>
        <v> </v>
      </c>
      <c r="X157" s="85">
        <f t="shared" si="29"/>
        <v>0</v>
      </c>
      <c r="Y157" s="139">
        <f t="shared" si="30"/>
        <v>0</v>
      </c>
      <c r="Z157" s="139" t="str">
        <f t="shared" si="34"/>
        <v> </v>
      </c>
      <c r="AA157" s="139" t="str">
        <f t="shared" si="33"/>
        <v> </v>
      </c>
    </row>
    <row r="158" spans="1:27" ht="19.5" customHeight="1">
      <c r="A158" s="5" t="s">
        <v>156</v>
      </c>
      <c r="B158" s="19">
        <v>100</v>
      </c>
      <c r="C158" s="14"/>
      <c r="L158" s="9">
        <v>7.71</v>
      </c>
      <c r="R158" s="99" t="str">
        <f t="shared" si="31"/>
        <v> </v>
      </c>
      <c r="T158" s="85" t="str">
        <f t="shared" si="32"/>
        <v> </v>
      </c>
      <c r="U158" s="85" t="str">
        <f t="shared" si="26"/>
        <v> </v>
      </c>
      <c r="V158" s="85" t="str">
        <f t="shared" si="27"/>
        <v> </v>
      </c>
      <c r="W158" s="85" t="str">
        <f t="shared" si="28"/>
        <v> </v>
      </c>
      <c r="X158" s="85">
        <f t="shared" si="29"/>
        <v>0</v>
      </c>
      <c r="Y158" s="139">
        <f t="shared" si="30"/>
        <v>0</v>
      </c>
      <c r="Z158" s="139" t="str">
        <f t="shared" si="34"/>
        <v> </v>
      </c>
      <c r="AA158" s="139" t="str">
        <f t="shared" si="33"/>
        <v> </v>
      </c>
    </row>
    <row r="159" spans="1:27" ht="19.5" customHeight="1">
      <c r="A159" s="5" t="s">
        <v>157</v>
      </c>
      <c r="B159" s="19">
        <v>106</v>
      </c>
      <c r="C159" s="14"/>
      <c r="L159" s="9">
        <v>7.56</v>
      </c>
      <c r="R159" s="99" t="str">
        <f t="shared" si="31"/>
        <v> </v>
      </c>
      <c r="T159" s="85" t="str">
        <f t="shared" si="32"/>
        <v> </v>
      </c>
      <c r="U159" s="85" t="str">
        <f t="shared" si="26"/>
        <v> </v>
      </c>
      <c r="V159" s="85" t="str">
        <f t="shared" si="27"/>
        <v> </v>
      </c>
      <c r="W159" s="85" t="str">
        <f t="shared" si="28"/>
        <v> </v>
      </c>
      <c r="X159" s="85">
        <f t="shared" si="29"/>
        <v>0</v>
      </c>
      <c r="Y159" s="139">
        <f t="shared" si="30"/>
        <v>0</v>
      </c>
      <c r="Z159" s="139" t="str">
        <f t="shared" si="34"/>
        <v> </v>
      </c>
      <c r="AA159" s="139" t="str">
        <f t="shared" si="33"/>
        <v> </v>
      </c>
    </row>
    <row r="160" spans="1:27" ht="19.5" customHeight="1">
      <c r="A160" s="5" t="s">
        <v>158</v>
      </c>
      <c r="B160" s="19">
        <v>107</v>
      </c>
      <c r="C160" s="14"/>
      <c r="L160" s="9">
        <v>8.16</v>
      </c>
      <c r="N160" s="9">
        <v>8.2</v>
      </c>
      <c r="R160" s="99" t="str">
        <f t="shared" si="31"/>
        <v> </v>
      </c>
      <c r="T160" s="85" t="str">
        <f t="shared" si="32"/>
        <v> </v>
      </c>
      <c r="U160" s="85" t="str">
        <f t="shared" si="26"/>
        <v> </v>
      </c>
      <c r="V160" s="85" t="str">
        <f t="shared" si="27"/>
        <v> </v>
      </c>
      <c r="W160" s="85" t="str">
        <f t="shared" si="28"/>
        <v> </v>
      </c>
      <c r="X160" s="85">
        <f t="shared" si="29"/>
        <v>0</v>
      </c>
      <c r="Y160" s="139">
        <f t="shared" si="30"/>
        <v>0</v>
      </c>
      <c r="Z160" s="139" t="str">
        <f t="shared" si="34"/>
        <v> </v>
      </c>
      <c r="AA160" s="139" t="str">
        <f t="shared" si="33"/>
        <v> </v>
      </c>
    </row>
    <row r="161" spans="1:27" ht="19.5" customHeight="1">
      <c r="A161" s="5" t="s">
        <v>159</v>
      </c>
      <c r="B161" s="19">
        <v>108</v>
      </c>
      <c r="C161" s="14"/>
      <c r="L161" s="9">
        <v>8.22</v>
      </c>
      <c r="N161" s="9">
        <v>8.09</v>
      </c>
      <c r="R161" s="99" t="str">
        <f t="shared" si="31"/>
        <v> </v>
      </c>
      <c r="T161" s="85" t="str">
        <f t="shared" si="32"/>
        <v> </v>
      </c>
      <c r="U161" s="85" t="str">
        <f t="shared" si="26"/>
        <v> </v>
      </c>
      <c r="V161" s="85" t="str">
        <f t="shared" si="27"/>
        <v> </v>
      </c>
      <c r="W161" s="85" t="str">
        <f t="shared" si="28"/>
        <v> </v>
      </c>
      <c r="X161" s="85">
        <f t="shared" si="29"/>
        <v>0</v>
      </c>
      <c r="Y161" s="139">
        <f t="shared" si="30"/>
        <v>0</v>
      </c>
      <c r="Z161" s="139" t="str">
        <f t="shared" si="34"/>
        <v> </v>
      </c>
      <c r="AA161" s="139" t="str">
        <f t="shared" si="33"/>
        <v> </v>
      </c>
    </row>
    <row r="162" spans="1:27" s="74" customFormat="1" ht="19.5" customHeight="1">
      <c r="A162" s="66" t="s">
        <v>160</v>
      </c>
      <c r="B162" s="67">
        <v>112</v>
      </c>
      <c r="C162" s="68"/>
      <c r="D162" s="72"/>
      <c r="E162" s="73"/>
      <c r="F162" s="72"/>
      <c r="G162" s="73"/>
      <c r="H162" s="72"/>
      <c r="I162" s="73"/>
      <c r="J162" s="72"/>
      <c r="K162" s="73"/>
      <c r="L162" s="75">
        <v>8.24</v>
      </c>
      <c r="M162" s="73"/>
      <c r="N162" s="72"/>
      <c r="O162" s="73">
        <v>7.88</v>
      </c>
      <c r="P162" s="98"/>
      <c r="Q162" s="99"/>
      <c r="R162" s="99" t="str">
        <f t="shared" si="31"/>
        <v> </v>
      </c>
      <c r="S162" s="85"/>
      <c r="T162" s="85" t="str">
        <f t="shared" si="32"/>
        <v> </v>
      </c>
      <c r="U162" s="85" t="str">
        <f t="shared" si="26"/>
        <v> </v>
      </c>
      <c r="V162" s="85" t="str">
        <f t="shared" si="27"/>
        <v> </v>
      </c>
      <c r="W162" s="85" t="str">
        <f t="shared" si="28"/>
        <v> </v>
      </c>
      <c r="X162" s="85">
        <f t="shared" si="29"/>
        <v>0</v>
      </c>
      <c r="Y162" s="139">
        <f t="shared" si="30"/>
        <v>0</v>
      </c>
      <c r="Z162" s="139" t="str">
        <f t="shared" si="34"/>
        <v> </v>
      </c>
      <c r="AA162" s="139" t="str">
        <f t="shared" si="33"/>
        <v> </v>
      </c>
    </row>
    <row r="163" spans="1:27" ht="19.5" customHeight="1">
      <c r="A163" s="5" t="s">
        <v>161</v>
      </c>
      <c r="B163" s="19">
        <v>111</v>
      </c>
      <c r="C163" s="14"/>
      <c r="L163" s="9">
        <v>8.04</v>
      </c>
      <c r="N163" s="9">
        <v>8</v>
      </c>
      <c r="R163" s="99" t="str">
        <f t="shared" si="31"/>
        <v> </v>
      </c>
      <c r="T163" s="85" t="str">
        <f t="shared" si="32"/>
        <v> </v>
      </c>
      <c r="U163" s="85" t="str">
        <f t="shared" si="26"/>
        <v> </v>
      </c>
      <c r="V163" s="85" t="str">
        <f t="shared" si="27"/>
        <v> </v>
      </c>
      <c r="W163" s="85" t="str">
        <f t="shared" si="28"/>
        <v> </v>
      </c>
      <c r="X163" s="85">
        <f t="shared" si="29"/>
        <v>0</v>
      </c>
      <c r="Y163" s="139">
        <f t="shared" si="30"/>
        <v>0</v>
      </c>
      <c r="Z163" s="139" t="str">
        <f t="shared" si="34"/>
        <v> </v>
      </c>
      <c r="AA163" s="139" t="str">
        <f t="shared" si="33"/>
        <v> </v>
      </c>
    </row>
    <row r="164" spans="1:27" ht="19.5" customHeight="1">
      <c r="A164" s="5" t="s">
        <v>162</v>
      </c>
      <c r="B164" s="19">
        <v>107</v>
      </c>
      <c r="C164" s="14"/>
      <c r="L164" s="9">
        <v>7.78</v>
      </c>
      <c r="O164" s="13">
        <v>7.52</v>
      </c>
      <c r="R164" s="99" t="str">
        <f t="shared" si="31"/>
        <v> </v>
      </c>
      <c r="T164" s="85" t="str">
        <f t="shared" si="32"/>
        <v> </v>
      </c>
      <c r="U164" s="85" t="str">
        <f t="shared" si="26"/>
        <v> </v>
      </c>
      <c r="V164" s="85" t="str">
        <f t="shared" si="27"/>
        <v> </v>
      </c>
      <c r="W164" s="85" t="str">
        <f t="shared" si="28"/>
        <v> </v>
      </c>
      <c r="X164" s="85">
        <f t="shared" si="29"/>
        <v>0</v>
      </c>
      <c r="Y164" s="139">
        <f t="shared" si="30"/>
        <v>0</v>
      </c>
      <c r="Z164" s="139" t="str">
        <f t="shared" si="34"/>
        <v> </v>
      </c>
      <c r="AA164" s="139" t="str">
        <f t="shared" si="33"/>
        <v> </v>
      </c>
    </row>
    <row r="165" spans="1:27" ht="19.5" customHeight="1">
      <c r="A165" s="5" t="s">
        <v>163</v>
      </c>
      <c r="B165" s="19">
        <v>108</v>
      </c>
      <c r="C165" s="14"/>
      <c r="L165" s="9">
        <v>7.52</v>
      </c>
      <c r="R165" s="99" t="str">
        <f t="shared" si="31"/>
        <v> </v>
      </c>
      <c r="T165" s="85" t="str">
        <f t="shared" si="32"/>
        <v> </v>
      </c>
      <c r="U165" s="85" t="str">
        <f t="shared" si="26"/>
        <v> </v>
      </c>
      <c r="V165" s="85" t="str">
        <f t="shared" si="27"/>
        <v> </v>
      </c>
      <c r="W165" s="85" t="str">
        <f t="shared" si="28"/>
        <v> </v>
      </c>
      <c r="X165" s="85">
        <f t="shared" si="29"/>
        <v>0</v>
      </c>
      <c r="Y165" s="139">
        <f t="shared" si="30"/>
        <v>0</v>
      </c>
      <c r="Z165" s="139" t="str">
        <f t="shared" si="34"/>
        <v> </v>
      </c>
      <c r="AA165" s="139" t="str">
        <f t="shared" si="33"/>
        <v> </v>
      </c>
    </row>
    <row r="166" spans="1:27" ht="19.5" customHeight="1">
      <c r="A166" s="5" t="s">
        <v>164</v>
      </c>
      <c r="B166" s="19">
        <v>110</v>
      </c>
      <c r="C166" s="14"/>
      <c r="L166" s="9">
        <v>7.83</v>
      </c>
      <c r="N166" s="9">
        <v>7.98</v>
      </c>
      <c r="R166" s="99" t="str">
        <f t="shared" si="31"/>
        <v> </v>
      </c>
      <c r="T166" s="85" t="str">
        <f t="shared" si="32"/>
        <v> </v>
      </c>
      <c r="U166" s="85" t="str">
        <f t="shared" si="26"/>
        <v> </v>
      </c>
      <c r="V166" s="85" t="str">
        <f t="shared" si="27"/>
        <v> </v>
      </c>
      <c r="W166" s="85" t="str">
        <f t="shared" si="28"/>
        <v> </v>
      </c>
      <c r="X166" s="85">
        <f t="shared" si="29"/>
        <v>0</v>
      </c>
      <c r="Y166" s="139">
        <f t="shared" si="30"/>
        <v>0</v>
      </c>
      <c r="Z166" s="139" t="str">
        <f t="shared" si="34"/>
        <v> </v>
      </c>
      <c r="AA166" s="139" t="str">
        <f t="shared" si="33"/>
        <v> </v>
      </c>
    </row>
    <row r="167" spans="1:27" ht="19.5" customHeight="1">
      <c r="A167" s="5" t="s">
        <v>165</v>
      </c>
      <c r="B167" s="19">
        <v>114</v>
      </c>
      <c r="C167" s="14"/>
      <c r="L167" s="9">
        <v>7.83</v>
      </c>
      <c r="N167" s="9">
        <v>7.99</v>
      </c>
      <c r="R167" s="99" t="str">
        <f t="shared" si="31"/>
        <v> </v>
      </c>
      <c r="T167" s="85" t="str">
        <f t="shared" si="32"/>
        <v> </v>
      </c>
      <c r="U167" s="85" t="str">
        <f t="shared" si="26"/>
        <v> </v>
      </c>
      <c r="V167" s="85" t="str">
        <f t="shared" si="27"/>
        <v> </v>
      </c>
      <c r="W167" s="85" t="str">
        <f t="shared" si="28"/>
        <v> </v>
      </c>
      <c r="X167" s="85">
        <f t="shared" si="29"/>
        <v>0</v>
      </c>
      <c r="Y167" s="139">
        <f t="shared" si="30"/>
        <v>0</v>
      </c>
      <c r="Z167" s="139" t="str">
        <f t="shared" si="34"/>
        <v> </v>
      </c>
      <c r="AA167" s="139" t="str">
        <f t="shared" si="33"/>
        <v> </v>
      </c>
    </row>
    <row r="168" spans="1:27" ht="19.5" customHeight="1">
      <c r="A168" s="5" t="s">
        <v>166</v>
      </c>
      <c r="B168" s="19">
        <v>113</v>
      </c>
      <c r="C168" s="14"/>
      <c r="L168" s="9">
        <v>7.46</v>
      </c>
      <c r="N168" s="9">
        <v>7.43</v>
      </c>
      <c r="R168" s="99" t="str">
        <f t="shared" si="31"/>
        <v> </v>
      </c>
      <c r="T168" s="85" t="str">
        <f t="shared" si="32"/>
        <v> </v>
      </c>
      <c r="U168" s="85" t="str">
        <f t="shared" si="26"/>
        <v> </v>
      </c>
      <c r="V168" s="85" t="str">
        <f t="shared" si="27"/>
        <v> </v>
      </c>
      <c r="W168" s="85" t="str">
        <f t="shared" si="28"/>
        <v> </v>
      </c>
      <c r="X168" s="85">
        <f t="shared" si="29"/>
        <v>0</v>
      </c>
      <c r="Y168" s="139">
        <f t="shared" si="30"/>
        <v>0</v>
      </c>
      <c r="Z168" s="139" t="str">
        <f t="shared" si="34"/>
        <v> </v>
      </c>
      <c r="AA168" s="139" t="str">
        <f t="shared" si="33"/>
        <v> </v>
      </c>
    </row>
    <row r="169" spans="1:27" ht="19.5" customHeight="1">
      <c r="A169" s="5" t="s">
        <v>167</v>
      </c>
      <c r="B169" s="19">
        <v>116</v>
      </c>
      <c r="C169" s="14"/>
      <c r="L169" s="9">
        <v>7.28</v>
      </c>
      <c r="R169" s="99" t="str">
        <f t="shared" si="31"/>
        <v> </v>
      </c>
      <c r="T169" s="85" t="str">
        <f t="shared" si="32"/>
        <v> </v>
      </c>
      <c r="U169" s="85" t="str">
        <f t="shared" si="26"/>
        <v> </v>
      </c>
      <c r="V169" s="85" t="str">
        <f t="shared" si="27"/>
        <v> </v>
      </c>
      <c r="W169" s="85" t="str">
        <f t="shared" si="28"/>
        <v> </v>
      </c>
      <c r="X169" s="85">
        <f t="shared" si="29"/>
        <v>0</v>
      </c>
      <c r="Y169" s="139">
        <f t="shared" si="30"/>
        <v>0</v>
      </c>
      <c r="Z169" s="139" t="str">
        <f t="shared" si="34"/>
        <v> </v>
      </c>
      <c r="AA169" s="139" t="str">
        <f t="shared" si="33"/>
        <v> </v>
      </c>
    </row>
    <row r="170" spans="1:27" ht="19.5" customHeight="1">
      <c r="A170" s="5" t="s">
        <v>168</v>
      </c>
      <c r="B170" s="19">
        <v>114</v>
      </c>
      <c r="C170" s="14"/>
      <c r="L170" s="9">
        <v>7.99</v>
      </c>
      <c r="N170" s="9">
        <v>7.91</v>
      </c>
      <c r="R170" s="99" t="str">
        <f t="shared" si="31"/>
        <v> </v>
      </c>
      <c r="T170" s="85" t="str">
        <f t="shared" si="32"/>
        <v> </v>
      </c>
      <c r="U170" s="85" t="str">
        <f t="shared" si="26"/>
        <v> </v>
      </c>
      <c r="V170" s="85" t="str">
        <f t="shared" si="27"/>
        <v> </v>
      </c>
      <c r="W170" s="85" t="str">
        <f t="shared" si="28"/>
        <v> </v>
      </c>
      <c r="X170" s="85">
        <f t="shared" si="29"/>
        <v>0</v>
      </c>
      <c r="Y170" s="139">
        <f t="shared" si="30"/>
        <v>0</v>
      </c>
      <c r="Z170" s="139" t="str">
        <f t="shared" si="34"/>
        <v> </v>
      </c>
      <c r="AA170" s="139" t="str">
        <f t="shared" si="33"/>
        <v> </v>
      </c>
    </row>
    <row r="171" spans="1:27" ht="19.5" customHeight="1">
      <c r="A171" s="5" t="s">
        <v>169</v>
      </c>
      <c r="B171" s="19">
        <v>115</v>
      </c>
      <c r="C171" s="14"/>
      <c r="L171" s="9">
        <v>7.61</v>
      </c>
      <c r="R171" s="99" t="str">
        <f t="shared" si="31"/>
        <v> </v>
      </c>
      <c r="T171" s="85" t="str">
        <f t="shared" si="32"/>
        <v> </v>
      </c>
      <c r="U171" s="85" t="str">
        <f t="shared" si="26"/>
        <v> </v>
      </c>
      <c r="V171" s="85" t="str">
        <f t="shared" si="27"/>
        <v> </v>
      </c>
      <c r="W171" s="85" t="str">
        <f t="shared" si="28"/>
        <v> </v>
      </c>
      <c r="X171" s="85">
        <f t="shared" si="29"/>
        <v>0</v>
      </c>
      <c r="Y171" s="139">
        <f t="shared" si="30"/>
        <v>0</v>
      </c>
      <c r="Z171" s="139" t="str">
        <f t="shared" si="34"/>
        <v> </v>
      </c>
      <c r="AA171" s="139" t="str">
        <f t="shared" si="33"/>
        <v> </v>
      </c>
    </row>
    <row r="172" spans="1:27" ht="19.5" customHeight="1">
      <c r="A172" s="5" t="s">
        <v>170</v>
      </c>
      <c r="B172" s="19">
        <v>104</v>
      </c>
      <c r="C172" s="14"/>
      <c r="L172" s="9">
        <v>7.91</v>
      </c>
      <c r="O172" s="13" t="s">
        <v>259</v>
      </c>
      <c r="R172" s="99" t="str">
        <f t="shared" si="31"/>
        <v> </v>
      </c>
      <c r="T172" s="85" t="str">
        <f t="shared" si="32"/>
        <v> </v>
      </c>
      <c r="U172" s="85" t="str">
        <f t="shared" si="26"/>
        <v> </v>
      </c>
      <c r="V172" s="85" t="str">
        <f t="shared" si="27"/>
        <v> </v>
      </c>
      <c r="W172" s="85" t="str">
        <f t="shared" si="28"/>
        <v> </v>
      </c>
      <c r="X172" s="85">
        <f t="shared" si="29"/>
        <v>0</v>
      </c>
      <c r="Y172" s="139">
        <f t="shared" si="30"/>
        <v>0</v>
      </c>
      <c r="Z172" s="139" t="str">
        <f t="shared" si="34"/>
        <v> </v>
      </c>
      <c r="AA172" s="139" t="str">
        <f t="shared" si="33"/>
        <v> </v>
      </c>
    </row>
    <row r="173" spans="1:27" ht="19.5" customHeight="1">
      <c r="A173" s="5" t="s">
        <v>171</v>
      </c>
      <c r="B173" s="19">
        <v>116</v>
      </c>
      <c r="C173" s="14"/>
      <c r="L173" s="9">
        <v>7.98</v>
      </c>
      <c r="R173" s="99" t="str">
        <f t="shared" si="31"/>
        <v> </v>
      </c>
      <c r="T173" s="85" t="str">
        <f t="shared" si="32"/>
        <v> </v>
      </c>
      <c r="U173" s="85" t="str">
        <f t="shared" si="26"/>
        <v> </v>
      </c>
      <c r="V173" s="85" t="str">
        <f t="shared" si="27"/>
        <v> </v>
      </c>
      <c r="W173" s="85" t="str">
        <f t="shared" si="28"/>
        <v> </v>
      </c>
      <c r="X173" s="85">
        <f t="shared" si="29"/>
        <v>0</v>
      </c>
      <c r="Y173" s="139">
        <f t="shared" si="30"/>
        <v>0</v>
      </c>
      <c r="Z173" s="139" t="str">
        <f t="shared" si="34"/>
        <v> </v>
      </c>
      <c r="AA173" s="139" t="str">
        <f t="shared" si="33"/>
        <v> </v>
      </c>
    </row>
    <row r="174" spans="1:27" ht="19.5" customHeight="1">
      <c r="A174" s="5" t="s">
        <v>172</v>
      </c>
      <c r="B174" s="19">
        <v>114</v>
      </c>
      <c r="C174" s="14"/>
      <c r="L174" s="9">
        <v>8.16</v>
      </c>
      <c r="R174" s="99" t="str">
        <f t="shared" si="31"/>
        <v> </v>
      </c>
      <c r="T174" s="85" t="str">
        <f t="shared" si="32"/>
        <v> </v>
      </c>
      <c r="U174" s="85" t="str">
        <f t="shared" si="26"/>
        <v> </v>
      </c>
      <c r="V174" s="85" t="str">
        <f t="shared" si="27"/>
        <v> </v>
      </c>
      <c r="W174" s="85" t="str">
        <f t="shared" si="28"/>
        <v> </v>
      </c>
      <c r="X174" s="85">
        <f t="shared" si="29"/>
        <v>0</v>
      </c>
      <c r="Y174" s="139">
        <f t="shared" si="30"/>
        <v>0</v>
      </c>
      <c r="Z174" s="139" t="str">
        <f t="shared" si="34"/>
        <v> </v>
      </c>
      <c r="AA174" s="139" t="str">
        <f t="shared" si="33"/>
        <v> </v>
      </c>
    </row>
    <row r="175" spans="1:27" ht="19.5" customHeight="1">
      <c r="A175" s="5" t="s">
        <v>175</v>
      </c>
      <c r="B175" s="19">
        <v>101</v>
      </c>
      <c r="C175" s="14"/>
      <c r="L175" s="9">
        <v>7.73</v>
      </c>
      <c r="R175" s="99" t="str">
        <f t="shared" si="31"/>
        <v> </v>
      </c>
      <c r="T175" s="85" t="str">
        <f t="shared" si="32"/>
        <v> </v>
      </c>
      <c r="U175" s="85" t="str">
        <f t="shared" si="26"/>
        <v> </v>
      </c>
      <c r="V175" s="85" t="str">
        <f t="shared" si="27"/>
        <v> </v>
      </c>
      <c r="W175" s="85" t="str">
        <f t="shared" si="28"/>
        <v> </v>
      </c>
      <c r="X175" s="85">
        <f t="shared" si="29"/>
        <v>0</v>
      </c>
      <c r="Y175" s="139">
        <f t="shared" si="30"/>
        <v>0</v>
      </c>
      <c r="Z175" s="139" t="str">
        <f t="shared" si="34"/>
        <v> </v>
      </c>
      <c r="AA175" s="139" t="str">
        <f t="shared" si="33"/>
        <v> </v>
      </c>
    </row>
    <row r="176" spans="1:27" ht="19.5" customHeight="1">
      <c r="A176" s="5" t="s">
        <v>176</v>
      </c>
      <c r="B176" s="19">
        <v>102</v>
      </c>
      <c r="C176" s="14"/>
      <c r="L176" s="9">
        <v>7.78</v>
      </c>
      <c r="R176" s="99" t="str">
        <f t="shared" si="31"/>
        <v> </v>
      </c>
      <c r="T176" s="85" t="str">
        <f t="shared" si="32"/>
        <v> </v>
      </c>
      <c r="U176" s="85" t="str">
        <f t="shared" si="26"/>
        <v> </v>
      </c>
      <c r="V176" s="85" t="str">
        <f t="shared" si="27"/>
        <v> </v>
      </c>
      <c r="W176" s="85" t="str">
        <f t="shared" si="28"/>
        <v> </v>
      </c>
      <c r="X176" s="85">
        <f t="shared" si="29"/>
        <v>0</v>
      </c>
      <c r="Y176" s="139">
        <f t="shared" si="30"/>
        <v>0</v>
      </c>
      <c r="Z176" s="139" t="str">
        <f t="shared" si="34"/>
        <v> </v>
      </c>
      <c r="AA176" s="139" t="str">
        <f t="shared" si="33"/>
        <v> </v>
      </c>
    </row>
    <row r="177" spans="1:27" ht="19.5" customHeight="1">
      <c r="A177" s="5" t="s">
        <v>177</v>
      </c>
      <c r="B177" s="19">
        <v>95</v>
      </c>
      <c r="C177" s="14"/>
      <c r="L177" s="9">
        <v>7.41</v>
      </c>
      <c r="R177" s="99" t="str">
        <f t="shared" si="31"/>
        <v> </v>
      </c>
      <c r="T177" s="85" t="str">
        <f t="shared" si="32"/>
        <v> </v>
      </c>
      <c r="U177" s="85" t="str">
        <f t="shared" si="26"/>
        <v> </v>
      </c>
      <c r="V177" s="85" t="str">
        <f t="shared" si="27"/>
        <v> </v>
      </c>
      <c r="W177" s="85" t="str">
        <f t="shared" si="28"/>
        <v> </v>
      </c>
      <c r="X177" s="85">
        <f t="shared" si="29"/>
        <v>0</v>
      </c>
      <c r="Y177" s="139">
        <f t="shared" si="30"/>
        <v>0</v>
      </c>
      <c r="Z177" s="139" t="str">
        <f t="shared" si="34"/>
        <v> </v>
      </c>
      <c r="AA177" s="139" t="str">
        <f t="shared" si="33"/>
        <v> </v>
      </c>
    </row>
    <row r="178" spans="1:27" ht="19.5" customHeight="1">
      <c r="A178" s="5" t="s">
        <v>178</v>
      </c>
      <c r="B178" s="19">
        <v>111</v>
      </c>
      <c r="C178" s="14"/>
      <c r="L178" s="9">
        <v>7.84</v>
      </c>
      <c r="R178" s="99" t="str">
        <f t="shared" si="31"/>
        <v> </v>
      </c>
      <c r="T178" s="85" t="str">
        <f t="shared" si="32"/>
        <v> </v>
      </c>
      <c r="U178" s="85" t="str">
        <f t="shared" si="26"/>
        <v> </v>
      </c>
      <c r="V178" s="85" t="str">
        <f t="shared" si="27"/>
        <v> </v>
      </c>
      <c r="W178" s="85" t="str">
        <f t="shared" si="28"/>
        <v> </v>
      </c>
      <c r="X178" s="85">
        <f t="shared" si="29"/>
        <v>0</v>
      </c>
      <c r="Y178" s="139">
        <f t="shared" si="30"/>
        <v>0</v>
      </c>
      <c r="Z178" s="139" t="str">
        <f t="shared" si="34"/>
        <v> </v>
      </c>
      <c r="AA178" s="139" t="str">
        <f t="shared" si="33"/>
        <v> </v>
      </c>
    </row>
    <row r="179" spans="1:27" ht="19.5" customHeight="1">
      <c r="A179" s="5" t="s">
        <v>179</v>
      </c>
      <c r="B179" s="19">
        <v>109</v>
      </c>
      <c r="C179" s="14"/>
      <c r="L179" s="9">
        <v>7.67</v>
      </c>
      <c r="O179" s="13" t="s">
        <v>260</v>
      </c>
      <c r="R179" s="99" t="str">
        <f t="shared" si="31"/>
        <v> </v>
      </c>
      <c r="T179" s="85" t="str">
        <f t="shared" si="32"/>
        <v> </v>
      </c>
      <c r="U179" s="85" t="str">
        <f t="shared" si="26"/>
        <v> </v>
      </c>
      <c r="V179" s="85" t="str">
        <f t="shared" si="27"/>
        <v> </v>
      </c>
      <c r="W179" s="85" t="str">
        <f t="shared" si="28"/>
        <v> </v>
      </c>
      <c r="X179" s="85">
        <f t="shared" si="29"/>
        <v>0</v>
      </c>
      <c r="Y179" s="139">
        <f t="shared" si="30"/>
        <v>0</v>
      </c>
      <c r="Z179" s="139" t="str">
        <f t="shared" si="34"/>
        <v> </v>
      </c>
      <c r="AA179" s="139" t="str">
        <f t="shared" si="33"/>
        <v> </v>
      </c>
    </row>
    <row r="180" spans="1:27" ht="19.5" customHeight="1">
      <c r="A180" s="5" t="s">
        <v>180</v>
      </c>
      <c r="B180" s="19">
        <v>117</v>
      </c>
      <c r="C180" s="14"/>
      <c r="L180" s="9">
        <v>8.11</v>
      </c>
      <c r="R180" s="99" t="str">
        <f t="shared" si="31"/>
        <v> </v>
      </c>
      <c r="T180" s="85" t="str">
        <f t="shared" si="32"/>
        <v> </v>
      </c>
      <c r="U180" s="85" t="str">
        <f t="shared" si="26"/>
        <v> </v>
      </c>
      <c r="V180" s="85" t="str">
        <f t="shared" si="27"/>
        <v> </v>
      </c>
      <c r="W180" s="85" t="str">
        <f t="shared" si="28"/>
        <v> </v>
      </c>
      <c r="X180" s="85">
        <f t="shared" si="29"/>
        <v>0</v>
      </c>
      <c r="Y180" s="139">
        <f t="shared" si="30"/>
        <v>0</v>
      </c>
      <c r="Z180" s="139" t="str">
        <f t="shared" si="34"/>
        <v> </v>
      </c>
      <c r="AA180" s="139" t="str">
        <f t="shared" si="33"/>
        <v> </v>
      </c>
    </row>
    <row r="181" spans="1:27" ht="19.5" customHeight="1">
      <c r="A181" s="5" t="s">
        <v>181</v>
      </c>
      <c r="B181" s="19">
        <v>107</v>
      </c>
      <c r="C181" s="14"/>
      <c r="L181" s="9">
        <v>7.74</v>
      </c>
      <c r="N181" s="3">
        <v>7.73</v>
      </c>
      <c r="R181" s="99" t="str">
        <f t="shared" si="31"/>
        <v> </v>
      </c>
      <c r="T181" s="85" t="str">
        <f t="shared" si="32"/>
        <v> </v>
      </c>
      <c r="U181" s="85" t="str">
        <f t="shared" si="26"/>
        <v> </v>
      </c>
      <c r="V181" s="85" t="str">
        <f t="shared" si="27"/>
        <v> </v>
      </c>
      <c r="W181" s="85" t="str">
        <f t="shared" si="28"/>
        <v> </v>
      </c>
      <c r="X181" s="85">
        <f t="shared" si="29"/>
        <v>0</v>
      </c>
      <c r="Y181" s="139">
        <f t="shared" si="30"/>
        <v>0</v>
      </c>
      <c r="Z181" s="139" t="str">
        <f t="shared" si="34"/>
        <v> </v>
      </c>
      <c r="AA181" s="139" t="str">
        <f t="shared" si="33"/>
        <v> </v>
      </c>
    </row>
    <row r="182" spans="1:27" ht="19.5" customHeight="1">
      <c r="A182" s="5" t="s">
        <v>182</v>
      </c>
      <c r="B182" s="19">
        <v>106</v>
      </c>
      <c r="C182" s="14"/>
      <c r="L182" s="9">
        <v>7.65</v>
      </c>
      <c r="R182" s="99" t="str">
        <f t="shared" si="31"/>
        <v> </v>
      </c>
      <c r="T182" s="85" t="str">
        <f t="shared" si="32"/>
        <v> </v>
      </c>
      <c r="U182" s="85" t="str">
        <f t="shared" si="26"/>
        <v> </v>
      </c>
      <c r="V182" s="85" t="str">
        <f t="shared" si="27"/>
        <v> </v>
      </c>
      <c r="W182" s="85" t="str">
        <f t="shared" si="28"/>
        <v> </v>
      </c>
      <c r="X182" s="85">
        <f t="shared" si="29"/>
        <v>0</v>
      </c>
      <c r="Y182" s="139">
        <f t="shared" si="30"/>
        <v>0</v>
      </c>
      <c r="Z182" s="139" t="str">
        <f t="shared" si="34"/>
        <v> </v>
      </c>
      <c r="AA182" s="139" t="str">
        <f t="shared" si="33"/>
        <v> </v>
      </c>
    </row>
    <row r="183" spans="1:27" ht="19.5" customHeight="1">
      <c r="A183" s="5" t="s">
        <v>127</v>
      </c>
      <c r="B183" s="19">
        <v>105</v>
      </c>
      <c r="C183" s="14"/>
      <c r="L183" s="9">
        <v>7.5</v>
      </c>
      <c r="P183" s="98">
        <f>+L183</f>
        <v>7.5</v>
      </c>
      <c r="R183" s="99" t="str">
        <f t="shared" si="31"/>
        <v> </v>
      </c>
      <c r="T183" s="85">
        <f t="shared" si="32"/>
        <v>1</v>
      </c>
      <c r="U183" s="85" t="str">
        <f t="shared" si="26"/>
        <v> </v>
      </c>
      <c r="V183" s="85" t="str">
        <f t="shared" si="27"/>
        <v> </v>
      </c>
      <c r="W183" s="85" t="str">
        <f t="shared" si="28"/>
        <v> </v>
      </c>
      <c r="X183" s="85">
        <f t="shared" si="29"/>
        <v>0</v>
      </c>
      <c r="Y183" s="139">
        <f t="shared" si="30"/>
        <v>7.5</v>
      </c>
      <c r="Z183" s="139" t="str">
        <f t="shared" si="34"/>
        <v> </v>
      </c>
      <c r="AA183" s="139" t="str">
        <f t="shared" si="33"/>
        <v> </v>
      </c>
    </row>
    <row r="184" spans="1:27" ht="19.5" customHeight="1">
      <c r="A184" s="5" t="s">
        <v>183</v>
      </c>
      <c r="B184" s="19">
        <v>109</v>
      </c>
      <c r="C184" s="14"/>
      <c r="L184" s="9">
        <v>7.72</v>
      </c>
      <c r="P184" s="98">
        <f aca="true" t="shared" si="35" ref="P184:P192">+L184</f>
        <v>7.72</v>
      </c>
      <c r="R184" s="99" t="str">
        <f t="shared" si="31"/>
        <v> </v>
      </c>
      <c r="T184" s="85">
        <f t="shared" si="32"/>
        <v>1</v>
      </c>
      <c r="U184" s="85" t="str">
        <f t="shared" si="26"/>
        <v> </v>
      </c>
      <c r="V184" s="85" t="str">
        <f t="shared" si="27"/>
        <v> </v>
      </c>
      <c r="W184" s="85" t="str">
        <f t="shared" si="28"/>
        <v> </v>
      </c>
      <c r="X184" s="85">
        <f t="shared" si="29"/>
        <v>0</v>
      </c>
      <c r="Y184" s="139">
        <f t="shared" si="30"/>
        <v>7.72</v>
      </c>
      <c r="Z184" s="139" t="str">
        <f t="shared" si="34"/>
        <v> </v>
      </c>
      <c r="AA184" s="139" t="str">
        <f t="shared" si="33"/>
        <v> </v>
      </c>
    </row>
    <row r="185" spans="1:27" s="74" customFormat="1" ht="19.5" customHeight="1">
      <c r="A185" s="66" t="s">
        <v>184</v>
      </c>
      <c r="B185" s="67">
        <v>108</v>
      </c>
      <c r="C185" s="68"/>
      <c r="D185" s="72"/>
      <c r="E185" s="73"/>
      <c r="F185" s="72"/>
      <c r="G185" s="73"/>
      <c r="H185" s="72"/>
      <c r="I185" s="73"/>
      <c r="J185" s="72"/>
      <c r="K185" s="73"/>
      <c r="L185" s="75">
        <v>8.37</v>
      </c>
      <c r="M185" s="73"/>
      <c r="N185" s="72"/>
      <c r="O185" s="73">
        <v>7.98</v>
      </c>
      <c r="P185" s="98">
        <f t="shared" si="35"/>
        <v>8.37</v>
      </c>
      <c r="Q185" s="99">
        <v>7.98</v>
      </c>
      <c r="R185" s="99">
        <f t="shared" si="31"/>
        <v>7.98</v>
      </c>
      <c r="S185" s="85">
        <v>1</v>
      </c>
      <c r="T185" s="85">
        <f t="shared" si="32"/>
        <v>1</v>
      </c>
      <c r="U185" s="85">
        <f t="shared" si="26"/>
        <v>7.98</v>
      </c>
      <c r="V185" s="85" t="str">
        <f t="shared" si="27"/>
        <v> </v>
      </c>
      <c r="W185" s="85">
        <f t="shared" si="28"/>
        <v>7.98</v>
      </c>
      <c r="X185" s="85" t="str">
        <f t="shared" si="29"/>
        <v> </v>
      </c>
      <c r="Y185" s="139" t="str">
        <f t="shared" si="30"/>
        <v> </v>
      </c>
      <c r="Z185" s="139">
        <f t="shared" si="34"/>
        <v>1</v>
      </c>
      <c r="AA185" s="139">
        <f t="shared" si="33"/>
        <v>7.98</v>
      </c>
    </row>
    <row r="186" spans="1:27" ht="19.5" customHeight="1">
      <c r="A186" s="5" t="s">
        <v>135</v>
      </c>
      <c r="B186" s="19">
        <v>107</v>
      </c>
      <c r="C186" s="14"/>
      <c r="L186" s="9">
        <v>7.68</v>
      </c>
      <c r="P186" s="98">
        <f t="shared" si="35"/>
        <v>7.68</v>
      </c>
      <c r="R186" s="99" t="str">
        <f t="shared" si="31"/>
        <v> </v>
      </c>
      <c r="T186" s="85">
        <f t="shared" si="32"/>
        <v>1</v>
      </c>
      <c r="U186" s="85" t="str">
        <f t="shared" si="26"/>
        <v> </v>
      </c>
      <c r="V186" s="85" t="str">
        <f t="shared" si="27"/>
        <v> </v>
      </c>
      <c r="W186" s="85" t="str">
        <f t="shared" si="28"/>
        <v> </v>
      </c>
      <c r="X186" s="85">
        <f t="shared" si="29"/>
        <v>0</v>
      </c>
      <c r="Y186" s="139">
        <f aca="true" t="shared" si="36" ref="Y186:Y191">IF(Q186&lt;5,P186," ")</f>
        <v>7.68</v>
      </c>
      <c r="Z186" s="139" t="str">
        <f t="shared" si="34"/>
        <v> </v>
      </c>
      <c r="AA186" s="139" t="str">
        <f t="shared" si="33"/>
        <v> </v>
      </c>
    </row>
    <row r="187" spans="1:27" ht="19.5" customHeight="1">
      <c r="A187" s="5" t="s">
        <v>173</v>
      </c>
      <c r="B187" s="19">
        <v>106</v>
      </c>
      <c r="C187" s="14"/>
      <c r="L187" s="9">
        <v>7.88</v>
      </c>
      <c r="P187" s="98">
        <f t="shared" si="35"/>
        <v>7.88</v>
      </c>
      <c r="R187" s="99" t="str">
        <f t="shared" si="31"/>
        <v> </v>
      </c>
      <c r="T187" s="85">
        <f t="shared" si="32"/>
        <v>1</v>
      </c>
      <c r="U187" s="85" t="str">
        <f t="shared" si="26"/>
        <v> </v>
      </c>
      <c r="V187" s="85" t="str">
        <f t="shared" si="27"/>
        <v> </v>
      </c>
      <c r="W187" s="85" t="str">
        <f t="shared" si="28"/>
        <v> </v>
      </c>
      <c r="X187" s="85">
        <f t="shared" si="29"/>
        <v>0</v>
      </c>
      <c r="Y187" s="139">
        <f t="shared" si="36"/>
        <v>7.88</v>
      </c>
      <c r="Z187" s="139" t="str">
        <f t="shared" si="34"/>
        <v> </v>
      </c>
      <c r="AA187" s="139" t="str">
        <f t="shared" si="33"/>
        <v> </v>
      </c>
    </row>
    <row r="188" spans="1:28" ht="19.5" customHeight="1">
      <c r="A188" s="5" t="s">
        <v>139</v>
      </c>
      <c r="B188" s="19">
        <v>111</v>
      </c>
      <c r="C188" s="14"/>
      <c r="L188" s="9">
        <v>7.72</v>
      </c>
      <c r="P188" s="98">
        <f t="shared" si="35"/>
        <v>7.72</v>
      </c>
      <c r="R188" s="99" t="str">
        <f t="shared" si="31"/>
        <v> </v>
      </c>
      <c r="T188" s="85">
        <f t="shared" si="32"/>
        <v>1</v>
      </c>
      <c r="U188" s="85" t="str">
        <f t="shared" si="26"/>
        <v> </v>
      </c>
      <c r="V188" s="85" t="str">
        <f t="shared" si="27"/>
        <v> </v>
      </c>
      <c r="W188" s="85" t="str">
        <f t="shared" si="28"/>
        <v> </v>
      </c>
      <c r="X188" s="138">
        <f t="shared" si="29"/>
        <v>0</v>
      </c>
      <c r="Y188" s="139">
        <f t="shared" si="36"/>
        <v>7.72</v>
      </c>
      <c r="Z188" s="139" t="str">
        <f t="shared" si="34"/>
        <v> </v>
      </c>
      <c r="AA188" s="139" t="str">
        <f t="shared" si="33"/>
        <v> </v>
      </c>
      <c r="AB188" s="3"/>
    </row>
    <row r="189" spans="1:28" ht="19.5" customHeight="1">
      <c r="A189" s="5" t="s">
        <v>174</v>
      </c>
      <c r="B189" s="19">
        <v>103</v>
      </c>
      <c r="C189" s="14"/>
      <c r="L189" s="9">
        <v>7.94</v>
      </c>
      <c r="P189" s="98">
        <f t="shared" si="35"/>
        <v>7.94</v>
      </c>
      <c r="R189" s="99" t="str">
        <f t="shared" si="31"/>
        <v> </v>
      </c>
      <c r="T189" s="85">
        <f t="shared" si="32"/>
        <v>1</v>
      </c>
      <c r="U189" s="85" t="str">
        <f t="shared" si="26"/>
        <v> </v>
      </c>
      <c r="V189" s="85" t="str">
        <f t="shared" si="27"/>
        <v> </v>
      </c>
      <c r="W189" s="85" t="str">
        <f t="shared" si="28"/>
        <v> </v>
      </c>
      <c r="X189" s="138">
        <f t="shared" si="29"/>
        <v>0</v>
      </c>
      <c r="Y189" s="139">
        <f t="shared" si="36"/>
        <v>7.94</v>
      </c>
      <c r="Z189" s="139" t="str">
        <f t="shared" si="34"/>
        <v> </v>
      </c>
      <c r="AA189" s="139" t="str">
        <f t="shared" si="33"/>
        <v> </v>
      </c>
      <c r="AB189" s="3"/>
    </row>
    <row r="190" spans="1:28" ht="19.5" customHeight="1">
      <c r="A190" s="5" t="s">
        <v>185</v>
      </c>
      <c r="B190" s="19">
        <v>96</v>
      </c>
      <c r="C190" s="14"/>
      <c r="L190" s="9">
        <v>7.52</v>
      </c>
      <c r="P190" s="98">
        <f t="shared" si="35"/>
        <v>7.52</v>
      </c>
      <c r="R190" s="99" t="str">
        <f t="shared" si="31"/>
        <v> </v>
      </c>
      <c r="T190" s="85">
        <f t="shared" si="32"/>
        <v>1</v>
      </c>
      <c r="U190" s="85" t="str">
        <f t="shared" si="26"/>
        <v> </v>
      </c>
      <c r="V190" s="85" t="str">
        <f t="shared" si="27"/>
        <v> </v>
      </c>
      <c r="W190" s="85" t="str">
        <f t="shared" si="28"/>
        <v> </v>
      </c>
      <c r="X190" s="138">
        <f t="shared" si="29"/>
        <v>0</v>
      </c>
      <c r="Y190" s="139">
        <f t="shared" si="36"/>
        <v>7.52</v>
      </c>
      <c r="Z190" s="139" t="str">
        <f t="shared" si="34"/>
        <v> </v>
      </c>
      <c r="AA190" s="139" t="str">
        <f t="shared" si="33"/>
        <v> </v>
      </c>
      <c r="AB190" s="3"/>
    </row>
    <row r="191" spans="1:28" s="74" customFormat="1" ht="19.5" customHeight="1">
      <c r="A191" s="66" t="s">
        <v>186</v>
      </c>
      <c r="B191" s="67">
        <v>109</v>
      </c>
      <c r="C191" s="68"/>
      <c r="D191" s="72"/>
      <c r="E191" s="73"/>
      <c r="F191" s="72"/>
      <c r="G191" s="73"/>
      <c r="H191" s="72"/>
      <c r="I191" s="73"/>
      <c r="J191" s="72"/>
      <c r="K191" s="73"/>
      <c r="L191" s="75">
        <v>8.04</v>
      </c>
      <c r="M191" s="73"/>
      <c r="N191" s="72"/>
      <c r="O191" s="73">
        <v>7.79</v>
      </c>
      <c r="P191" s="98">
        <f t="shared" si="35"/>
        <v>8.04</v>
      </c>
      <c r="Q191" s="99">
        <v>7.79</v>
      </c>
      <c r="R191" s="99">
        <f t="shared" si="31"/>
        <v>7.79</v>
      </c>
      <c r="S191" s="85">
        <v>1</v>
      </c>
      <c r="T191" s="85">
        <f t="shared" si="32"/>
        <v>1</v>
      </c>
      <c r="U191" s="85">
        <f t="shared" si="26"/>
        <v>7.79</v>
      </c>
      <c r="V191" s="85" t="str">
        <f t="shared" si="27"/>
        <v> </v>
      </c>
      <c r="W191" s="85">
        <f t="shared" si="28"/>
        <v>7.79</v>
      </c>
      <c r="X191" s="138" t="str">
        <f t="shared" si="29"/>
        <v> </v>
      </c>
      <c r="Y191" s="139" t="str">
        <f t="shared" si="36"/>
        <v> </v>
      </c>
      <c r="Z191" s="139" t="str">
        <f t="shared" si="34"/>
        <v> </v>
      </c>
      <c r="AA191" s="139" t="str">
        <f t="shared" si="33"/>
        <v> </v>
      </c>
      <c r="AB191" s="72"/>
    </row>
    <row r="192" spans="1:28" s="8" customFormat="1" ht="19.5" customHeight="1" thickBot="1">
      <c r="A192" s="7" t="s">
        <v>187</v>
      </c>
      <c r="B192" s="20">
        <v>114</v>
      </c>
      <c r="C192" s="15"/>
      <c r="D192" s="10"/>
      <c r="E192" s="17"/>
      <c r="F192" s="10"/>
      <c r="G192" s="17"/>
      <c r="H192" s="10"/>
      <c r="I192" s="17"/>
      <c r="J192" s="10"/>
      <c r="K192" s="17"/>
      <c r="L192" s="30">
        <v>7.46</v>
      </c>
      <c r="M192" s="17"/>
      <c r="N192" s="10"/>
      <c r="O192" s="17"/>
      <c r="P192" s="98">
        <f t="shared" si="35"/>
        <v>7.46</v>
      </c>
      <c r="Q192" s="101"/>
      <c r="R192" s="99" t="str">
        <f t="shared" si="31"/>
        <v> </v>
      </c>
      <c r="S192" s="87"/>
      <c r="T192" s="85">
        <f>IF(P192&gt;5,1," ")</f>
        <v>1</v>
      </c>
      <c r="U192" s="85" t="str">
        <f>IF(P192&gt;7.999,R192," ")</f>
        <v> </v>
      </c>
      <c r="V192" s="85" t="str">
        <f>IF(P192&lt;7.999,R192," ")</f>
        <v> </v>
      </c>
      <c r="W192" s="85" t="str">
        <f>IF(P192&gt;7.999,Q192," ")</f>
        <v> </v>
      </c>
      <c r="X192" s="138">
        <f>IF(P192&lt;7.999,Q192," ")</f>
        <v>0</v>
      </c>
      <c r="Y192" s="139">
        <f>IF(Q192&lt;5,P192," ")</f>
        <v>7.46</v>
      </c>
      <c r="Z192" s="139" t="str">
        <f>IF(P192&gt;=$AA$233,1," ")</f>
        <v> </v>
      </c>
      <c r="AA192" s="139" t="str">
        <f>IF(P192&gt;=$AA$233,R192," ")</f>
        <v> </v>
      </c>
      <c r="AB192" s="10"/>
    </row>
    <row r="193" spans="1:27" s="63" customFormat="1" ht="19.5" customHeight="1" thickTop="1">
      <c r="A193" s="56">
        <v>2009</v>
      </c>
      <c r="B193" s="57"/>
      <c r="C193" s="58"/>
      <c r="D193" s="59"/>
      <c r="E193" s="60"/>
      <c r="F193" s="59"/>
      <c r="G193" s="60"/>
      <c r="H193" s="59"/>
      <c r="I193" s="60"/>
      <c r="J193" s="59"/>
      <c r="K193" s="60"/>
      <c r="L193" s="61"/>
      <c r="M193" s="60"/>
      <c r="N193" s="62"/>
      <c r="O193" s="60"/>
      <c r="P193" s="109"/>
      <c r="Q193" s="110"/>
      <c r="R193" s="110"/>
      <c r="S193" s="92"/>
      <c r="T193" s="92"/>
      <c r="U193" s="92"/>
      <c r="V193" s="92"/>
      <c r="W193" s="92"/>
      <c r="X193" s="92"/>
      <c r="Y193" s="92"/>
      <c r="Z193" s="92"/>
      <c r="AA193" s="139" t="str">
        <f aca="true" t="shared" si="37" ref="AA193:AA230">IF(P193&gt;$AA$233,R193," ")</f>
        <v> </v>
      </c>
    </row>
    <row r="194" spans="1:27" s="38" customFormat="1" ht="19.5" customHeight="1">
      <c r="A194" s="32" t="s">
        <v>188</v>
      </c>
      <c r="B194" s="33">
        <v>105</v>
      </c>
      <c r="C194" s="34"/>
      <c r="D194" s="37"/>
      <c r="E194" s="36"/>
      <c r="F194" s="37"/>
      <c r="G194" s="36"/>
      <c r="H194" s="37"/>
      <c r="I194" s="36"/>
      <c r="J194" s="37"/>
      <c r="K194" s="36"/>
      <c r="L194" s="64"/>
      <c r="M194" s="36"/>
      <c r="N194" s="35">
        <v>7.71</v>
      </c>
      <c r="O194" s="36"/>
      <c r="P194" s="111"/>
      <c r="Q194" s="112"/>
      <c r="R194" s="112"/>
      <c r="S194" s="93"/>
      <c r="T194" s="93"/>
      <c r="U194" s="93"/>
      <c r="V194" s="93"/>
      <c r="W194" s="93"/>
      <c r="X194" s="93"/>
      <c r="Y194" s="93"/>
      <c r="Z194" s="93"/>
      <c r="AA194" s="139" t="str">
        <f t="shared" si="37"/>
        <v> </v>
      </c>
    </row>
    <row r="195" spans="1:27" s="2" customFormat="1" ht="19.5" customHeight="1">
      <c r="A195" s="6" t="s">
        <v>189</v>
      </c>
      <c r="B195" s="21">
        <v>121</v>
      </c>
      <c r="C195" s="16"/>
      <c r="D195" s="1"/>
      <c r="E195" s="12"/>
      <c r="F195" s="1"/>
      <c r="G195" s="12"/>
      <c r="H195" s="1"/>
      <c r="I195" s="12"/>
      <c r="J195" s="1"/>
      <c r="K195" s="12"/>
      <c r="L195" s="11"/>
      <c r="M195" s="12"/>
      <c r="N195" s="11">
        <v>7.96</v>
      </c>
      <c r="O195" s="12"/>
      <c r="P195" s="102"/>
      <c r="Q195" s="103"/>
      <c r="R195" s="103"/>
      <c r="S195" s="88"/>
      <c r="T195" s="88"/>
      <c r="U195" s="88"/>
      <c r="V195" s="88"/>
      <c r="W195" s="88"/>
      <c r="X195" s="88"/>
      <c r="Y195" s="88"/>
      <c r="Z195" s="88"/>
      <c r="AA195" s="139" t="str">
        <f t="shared" si="37"/>
        <v> </v>
      </c>
    </row>
    <row r="196" spans="1:27" ht="19.5" customHeight="1">
      <c r="A196" s="5" t="s">
        <v>190</v>
      </c>
      <c r="B196" s="19">
        <v>124</v>
      </c>
      <c r="C196" s="14"/>
      <c r="L196" s="9"/>
      <c r="N196" s="9">
        <v>7.94</v>
      </c>
      <c r="AA196" s="139" t="str">
        <f t="shared" si="37"/>
        <v> </v>
      </c>
    </row>
    <row r="197" spans="1:27" ht="19.5" customHeight="1">
      <c r="A197" s="5" t="s">
        <v>191</v>
      </c>
      <c r="B197" s="19">
        <v>113</v>
      </c>
      <c r="C197" s="14"/>
      <c r="L197" s="9"/>
      <c r="N197" s="9">
        <v>7.33</v>
      </c>
      <c r="AA197" s="139" t="str">
        <f t="shared" si="37"/>
        <v> </v>
      </c>
    </row>
    <row r="198" spans="1:27" ht="19.5" customHeight="1">
      <c r="A198" s="5" t="s">
        <v>192</v>
      </c>
      <c r="B198" s="19">
        <v>96</v>
      </c>
      <c r="C198" s="14"/>
      <c r="L198" s="9"/>
      <c r="N198" s="9">
        <v>7.41</v>
      </c>
      <c r="AA198" s="139" t="str">
        <f t="shared" si="37"/>
        <v> </v>
      </c>
    </row>
    <row r="199" spans="1:27" ht="19.5" customHeight="1">
      <c r="A199" s="5" t="s">
        <v>193</v>
      </c>
      <c r="B199" s="19">
        <v>108</v>
      </c>
      <c r="C199" s="14"/>
      <c r="L199" s="9"/>
      <c r="N199" s="9">
        <v>7.7</v>
      </c>
      <c r="AA199" s="139" t="str">
        <f t="shared" si="37"/>
        <v> </v>
      </c>
    </row>
    <row r="200" spans="1:27" ht="19.5" customHeight="1">
      <c r="A200" s="5" t="s">
        <v>194</v>
      </c>
      <c r="B200" s="19">
        <v>112</v>
      </c>
      <c r="C200" s="14"/>
      <c r="L200" s="9"/>
      <c r="N200" s="9">
        <v>7.98</v>
      </c>
      <c r="AA200" s="139" t="str">
        <f t="shared" si="37"/>
        <v> </v>
      </c>
    </row>
    <row r="201" spans="1:27" ht="19.5" customHeight="1">
      <c r="A201" s="5" t="s">
        <v>195</v>
      </c>
      <c r="B201" s="19">
        <v>121</v>
      </c>
      <c r="C201" s="14"/>
      <c r="L201" s="9"/>
      <c r="N201" s="9">
        <v>8.04</v>
      </c>
      <c r="AA201" s="139" t="str">
        <f t="shared" si="37"/>
        <v> </v>
      </c>
    </row>
    <row r="202" spans="1:27" ht="19.5" customHeight="1">
      <c r="A202" s="5" t="s">
        <v>196</v>
      </c>
      <c r="B202" s="19">
        <v>113</v>
      </c>
      <c r="C202" s="14"/>
      <c r="L202" s="9"/>
      <c r="N202" s="9">
        <v>8.16</v>
      </c>
      <c r="AA202" s="139" t="str">
        <f t="shared" si="37"/>
        <v> </v>
      </c>
    </row>
    <row r="203" spans="1:27" ht="19.5" customHeight="1">
      <c r="A203" s="5" t="s">
        <v>197</v>
      </c>
      <c r="B203" s="19">
        <v>115</v>
      </c>
      <c r="C203" s="14"/>
      <c r="N203" s="9">
        <v>8</v>
      </c>
      <c r="AA203" s="139" t="str">
        <f t="shared" si="37"/>
        <v> </v>
      </c>
    </row>
    <row r="204" spans="1:27" ht="19.5" customHeight="1">
      <c r="A204" s="5" t="s">
        <v>198</v>
      </c>
      <c r="B204" s="19">
        <v>126</v>
      </c>
      <c r="C204" s="14"/>
      <c r="N204" s="9">
        <v>7.85</v>
      </c>
      <c r="AA204" s="139" t="str">
        <f t="shared" si="37"/>
        <v> </v>
      </c>
    </row>
    <row r="205" spans="1:27" ht="19.5" customHeight="1">
      <c r="A205" s="5" t="s">
        <v>199</v>
      </c>
      <c r="B205" s="19">
        <v>115</v>
      </c>
      <c r="C205" s="14"/>
      <c r="N205" s="9">
        <v>7.85</v>
      </c>
      <c r="AA205" s="139" t="str">
        <f t="shared" si="37"/>
        <v> </v>
      </c>
    </row>
    <row r="206" spans="1:27" ht="19.5" customHeight="1">
      <c r="A206" s="5" t="s">
        <v>200</v>
      </c>
      <c r="B206" s="19">
        <v>114</v>
      </c>
      <c r="C206" s="14"/>
      <c r="N206" s="9">
        <v>8.08</v>
      </c>
      <c r="AA206" s="139" t="str">
        <f t="shared" si="37"/>
        <v> </v>
      </c>
    </row>
    <row r="207" spans="1:27" ht="19.5" customHeight="1">
      <c r="A207" s="5" t="s">
        <v>201</v>
      </c>
      <c r="B207" s="19">
        <v>102</v>
      </c>
      <c r="C207" s="14"/>
      <c r="N207" s="9">
        <v>8.14</v>
      </c>
      <c r="AA207" s="139" t="str">
        <f t="shared" si="37"/>
        <v> </v>
      </c>
    </row>
    <row r="208" spans="1:27" ht="19.5" customHeight="1">
      <c r="A208" s="5" t="s">
        <v>202</v>
      </c>
      <c r="B208" s="19">
        <v>107</v>
      </c>
      <c r="C208" s="14"/>
      <c r="N208" s="9">
        <v>7.97</v>
      </c>
      <c r="AA208" s="139" t="str">
        <f t="shared" si="37"/>
        <v> </v>
      </c>
    </row>
    <row r="209" spans="1:27" ht="19.5" customHeight="1">
      <c r="A209" s="5" t="s">
        <v>203</v>
      </c>
      <c r="B209" s="19">
        <v>105</v>
      </c>
      <c r="C209" s="14"/>
      <c r="N209" s="9">
        <v>7.58</v>
      </c>
      <c r="AA209" s="139" t="str">
        <f t="shared" si="37"/>
        <v> </v>
      </c>
    </row>
    <row r="210" spans="1:27" ht="19.5" customHeight="1">
      <c r="A210" s="5" t="s">
        <v>204</v>
      </c>
      <c r="B210" s="19">
        <v>107</v>
      </c>
      <c r="C210" s="14"/>
      <c r="N210" s="9">
        <v>7.76</v>
      </c>
      <c r="AA210" s="139" t="str">
        <f t="shared" si="37"/>
        <v> </v>
      </c>
    </row>
    <row r="211" spans="1:27" ht="19.5" customHeight="1">
      <c r="A211" s="5" t="s">
        <v>205</v>
      </c>
      <c r="B211" s="19">
        <v>104</v>
      </c>
      <c r="C211" s="14"/>
      <c r="N211" s="9">
        <v>7.81</v>
      </c>
      <c r="AA211" s="139" t="str">
        <f t="shared" si="37"/>
        <v> </v>
      </c>
    </row>
    <row r="212" spans="1:27" ht="19.5" customHeight="1">
      <c r="A212" s="5" t="s">
        <v>206</v>
      </c>
      <c r="B212" s="19">
        <v>114</v>
      </c>
      <c r="C212" s="14"/>
      <c r="N212" s="9">
        <v>7.74</v>
      </c>
      <c r="AA212" s="139" t="str">
        <f t="shared" si="37"/>
        <v> </v>
      </c>
    </row>
    <row r="213" spans="1:27" ht="19.5" customHeight="1">
      <c r="A213" s="5" t="s">
        <v>207</v>
      </c>
      <c r="B213" s="19">
        <v>105</v>
      </c>
      <c r="C213" s="14"/>
      <c r="N213" s="9">
        <v>7.74</v>
      </c>
      <c r="AA213" s="139" t="str">
        <f t="shared" si="37"/>
        <v> </v>
      </c>
    </row>
    <row r="214" spans="1:27" ht="19.5" customHeight="1">
      <c r="A214" s="5" t="s">
        <v>208</v>
      </c>
      <c r="B214" s="19">
        <v>110</v>
      </c>
      <c r="C214" s="14"/>
      <c r="N214" s="9">
        <v>7.66</v>
      </c>
      <c r="AA214" s="139" t="str">
        <f t="shared" si="37"/>
        <v> </v>
      </c>
    </row>
    <row r="215" spans="1:27" ht="19.5" customHeight="1">
      <c r="A215" s="5" t="s">
        <v>209</v>
      </c>
      <c r="B215" s="19">
        <v>114</v>
      </c>
      <c r="C215" s="14"/>
      <c r="N215" s="9">
        <v>7.28</v>
      </c>
      <c r="AA215" s="139" t="str">
        <f t="shared" si="37"/>
        <v> </v>
      </c>
    </row>
    <row r="216" spans="1:27" ht="19.5" customHeight="1">
      <c r="A216" s="5" t="s">
        <v>210</v>
      </c>
      <c r="B216" s="19">
        <v>103</v>
      </c>
      <c r="C216" s="14"/>
      <c r="N216" s="9">
        <v>7.7</v>
      </c>
      <c r="AA216" s="139" t="str">
        <f t="shared" si="37"/>
        <v> </v>
      </c>
    </row>
    <row r="217" spans="1:27" ht="19.5" customHeight="1">
      <c r="A217" s="5" t="s">
        <v>211</v>
      </c>
      <c r="B217" s="19">
        <v>114</v>
      </c>
      <c r="C217" s="14"/>
      <c r="N217" s="9">
        <v>7.58</v>
      </c>
      <c r="AA217" s="139" t="str">
        <f t="shared" si="37"/>
        <v> </v>
      </c>
    </row>
    <row r="218" spans="1:27" ht="19.5" customHeight="1">
      <c r="A218" s="5" t="s">
        <v>212</v>
      </c>
      <c r="B218" s="19">
        <v>108</v>
      </c>
      <c r="C218" s="14"/>
      <c r="N218" s="9">
        <v>7.99</v>
      </c>
      <c r="AA218" s="139" t="str">
        <f t="shared" si="37"/>
        <v> </v>
      </c>
    </row>
    <row r="219" spans="1:27" ht="19.5" customHeight="1">
      <c r="A219" s="5" t="s">
        <v>213</v>
      </c>
      <c r="B219" s="19">
        <v>105</v>
      </c>
      <c r="C219" s="14"/>
      <c r="N219" s="9">
        <v>7.86</v>
      </c>
      <c r="AA219" s="139" t="str">
        <f t="shared" si="37"/>
        <v> </v>
      </c>
    </row>
    <row r="220" spans="1:27" ht="19.5" customHeight="1">
      <c r="A220" s="5" t="s">
        <v>214</v>
      </c>
      <c r="B220" s="19">
        <v>117</v>
      </c>
      <c r="C220" s="14"/>
      <c r="N220" s="9">
        <v>8.19</v>
      </c>
      <c r="AA220" s="139" t="str">
        <f t="shared" si="37"/>
        <v> </v>
      </c>
    </row>
    <row r="221" spans="1:27" ht="19.5" customHeight="1">
      <c r="A221" s="5" t="s">
        <v>215</v>
      </c>
      <c r="B221" s="19">
        <v>103</v>
      </c>
      <c r="C221" s="14"/>
      <c r="N221" s="9">
        <v>7.46</v>
      </c>
      <c r="AA221" s="139" t="str">
        <f t="shared" si="37"/>
        <v> </v>
      </c>
    </row>
    <row r="222" spans="1:27" ht="19.5" customHeight="1">
      <c r="A222" s="5" t="s">
        <v>216</v>
      </c>
      <c r="B222" s="19">
        <v>98</v>
      </c>
      <c r="C222" s="14"/>
      <c r="N222" s="9">
        <v>7.93</v>
      </c>
      <c r="AA222" s="139" t="str">
        <f t="shared" si="37"/>
        <v> </v>
      </c>
    </row>
    <row r="223" spans="1:27" ht="19.5" customHeight="1">
      <c r="A223" s="5" t="s">
        <v>217</v>
      </c>
      <c r="B223" s="19">
        <v>120</v>
      </c>
      <c r="C223" s="14"/>
      <c r="N223" s="9">
        <v>7.52</v>
      </c>
      <c r="AA223" s="139" t="str">
        <f t="shared" si="37"/>
        <v> </v>
      </c>
    </row>
    <row r="224" spans="1:27" ht="19.5" customHeight="1">
      <c r="A224" s="5" t="s">
        <v>218</v>
      </c>
      <c r="B224" s="19">
        <v>103</v>
      </c>
      <c r="C224" s="14"/>
      <c r="N224" s="9">
        <v>7.96</v>
      </c>
      <c r="AA224" s="139" t="str">
        <f t="shared" si="37"/>
        <v> </v>
      </c>
    </row>
    <row r="225" spans="1:27" ht="19.5" customHeight="1">
      <c r="A225" s="5" t="s">
        <v>219</v>
      </c>
      <c r="B225" s="19">
        <v>114</v>
      </c>
      <c r="C225" s="14"/>
      <c r="N225" s="9">
        <v>8.12</v>
      </c>
      <c r="AA225" s="139" t="str">
        <f t="shared" si="37"/>
        <v> </v>
      </c>
    </row>
    <row r="226" spans="1:27" ht="19.5" customHeight="1">
      <c r="A226" s="5" t="s">
        <v>220</v>
      </c>
      <c r="B226" s="19">
        <v>111</v>
      </c>
      <c r="C226" s="14"/>
      <c r="N226" s="9">
        <v>7.92</v>
      </c>
      <c r="AA226" s="139" t="str">
        <f t="shared" si="37"/>
        <v> </v>
      </c>
    </row>
    <row r="227" spans="1:27" ht="19.5" customHeight="1">
      <c r="A227" s="5" t="s">
        <v>221</v>
      </c>
      <c r="B227" s="19">
        <v>114</v>
      </c>
      <c r="C227" s="14"/>
      <c r="N227" s="9">
        <v>7.61</v>
      </c>
      <c r="AA227" s="139" t="str">
        <f t="shared" si="37"/>
        <v> </v>
      </c>
    </row>
    <row r="228" spans="1:27" ht="19.5" customHeight="1">
      <c r="A228" s="5" t="s">
        <v>222</v>
      </c>
      <c r="B228" s="19">
        <v>100</v>
      </c>
      <c r="C228" s="14"/>
      <c r="N228" s="9">
        <v>7.69</v>
      </c>
      <c r="AA228" s="139" t="str">
        <f t="shared" si="37"/>
        <v> </v>
      </c>
    </row>
    <row r="229" spans="1:27" ht="19.5" customHeight="1">
      <c r="A229" s="5" t="s">
        <v>223</v>
      </c>
      <c r="B229" s="19">
        <v>117</v>
      </c>
      <c r="C229" s="14"/>
      <c r="N229" s="9">
        <v>7.65</v>
      </c>
      <c r="AA229" s="139" t="str">
        <f t="shared" si="37"/>
        <v> </v>
      </c>
    </row>
    <row r="230" spans="1:27" s="122" customFormat="1" ht="19.5" customHeight="1" thickBot="1">
      <c r="A230" s="113"/>
      <c r="B230" s="114"/>
      <c r="C230" s="115"/>
      <c r="D230" s="116"/>
      <c r="E230" s="117"/>
      <c r="F230" s="116"/>
      <c r="G230" s="117"/>
      <c r="H230" s="116"/>
      <c r="I230" s="117"/>
      <c r="J230" s="116"/>
      <c r="K230" s="117"/>
      <c r="L230" s="116"/>
      <c r="M230" s="117"/>
      <c r="N230" s="118"/>
      <c r="O230" s="117"/>
      <c r="P230" s="119"/>
      <c r="Q230" s="120"/>
      <c r="R230" s="120"/>
      <c r="S230" s="121"/>
      <c r="T230" s="121"/>
      <c r="U230" s="121"/>
      <c r="V230" s="121"/>
      <c r="W230" s="121"/>
      <c r="X230" s="121"/>
      <c r="Y230" s="121"/>
      <c r="Z230" s="121"/>
      <c r="AA230" s="139" t="str">
        <f t="shared" si="37"/>
        <v> </v>
      </c>
    </row>
    <row r="231" spans="1:27" s="130" customFormat="1" ht="19.5" customHeight="1" thickBot="1">
      <c r="A231" s="123" t="s">
        <v>266</v>
      </c>
      <c r="B231" s="124"/>
      <c r="C231" s="125"/>
      <c r="D231" s="126"/>
      <c r="E231" s="127"/>
      <c r="F231" s="126"/>
      <c r="G231" s="127"/>
      <c r="H231" s="126"/>
      <c r="I231" s="127"/>
      <c r="J231" s="126"/>
      <c r="K231" s="127"/>
      <c r="L231" s="126"/>
      <c r="M231" s="127"/>
      <c r="N231" s="128"/>
      <c r="O231" s="127"/>
      <c r="P231" s="131">
        <f>COUNTIF(P3:P230,"&gt;5")</f>
        <v>155</v>
      </c>
      <c r="Q231" s="131">
        <f>COUNTIF(Q3:Q230,"&gt;5")</f>
        <v>44</v>
      </c>
      <c r="R231" s="131">
        <f>COUNTIF(R3:R230,"&gt;5")</f>
        <v>34</v>
      </c>
      <c r="S231" s="129">
        <f>SUM(S3:S230)</f>
        <v>32</v>
      </c>
      <c r="T231" s="129">
        <f>SUM(T3:T230)</f>
        <v>155</v>
      </c>
      <c r="U231" s="131">
        <f>COUNTIF(U3:U230,"&gt;5")</f>
        <v>11</v>
      </c>
      <c r="V231" s="131">
        <f>COUNTIF(V3:V230,"&gt;5")</f>
        <v>23</v>
      </c>
      <c r="W231" s="131">
        <f>COUNTIF(W3:W230,"&gt;5")</f>
        <v>12</v>
      </c>
      <c r="X231" s="131">
        <f>COUNTIF(X3:X230,"&gt;5")</f>
        <v>32</v>
      </c>
      <c r="Y231" s="129"/>
      <c r="Z231" s="129">
        <f>SUM(Z3:Z230)</f>
        <v>9</v>
      </c>
      <c r="AA231" s="131">
        <f>COUNTIF(AA3:AA230,"&gt;5")</f>
        <v>6</v>
      </c>
    </row>
    <row r="232" spans="1:27" s="2" customFormat="1" ht="19.5" customHeight="1">
      <c r="A232" s="6" t="s">
        <v>267</v>
      </c>
      <c r="B232" s="21"/>
      <c r="C232" s="16"/>
      <c r="D232" s="1"/>
      <c r="E232" s="12"/>
      <c r="F232" s="1"/>
      <c r="G232" s="12"/>
      <c r="H232" s="1"/>
      <c r="I232" s="12"/>
      <c r="J232" s="1"/>
      <c r="K232" s="12"/>
      <c r="L232" s="1"/>
      <c r="M232" s="12"/>
      <c r="N232" s="11"/>
      <c r="O232" s="12"/>
      <c r="P232" s="102">
        <f>SUM(P3:P230)/P231</f>
        <v>7.750709677419353</v>
      </c>
      <c r="Q232" s="102">
        <f>SUM(Q3:Q230)/Q231</f>
        <v>7.997045454545455</v>
      </c>
      <c r="R232" s="102">
        <f>SUM(R3:R230)/R231</f>
        <v>8.106176470588238</v>
      </c>
      <c r="S232" s="102">
        <f>SUM(S3:S230)/S231</f>
        <v>1</v>
      </c>
      <c r="T232" s="88"/>
      <c r="U232" s="102">
        <f>SUM(U3:U230)/U231</f>
        <v>8.06818181818182</v>
      </c>
      <c r="V232" s="102">
        <f>SUM(V3:V230)/V231</f>
        <v>8.124347826086955</v>
      </c>
      <c r="W232" s="102">
        <f>SUM(W3:W230)/W231</f>
        <v>8.040000000000001</v>
      </c>
      <c r="X232" s="102">
        <f>SUM(X3:X230)/X231</f>
        <v>7.980937499999999</v>
      </c>
      <c r="Y232" s="88"/>
      <c r="Z232" s="88"/>
      <c r="AA232" s="88"/>
    </row>
    <row r="233" spans="1:27" ht="19.5" customHeight="1">
      <c r="A233" s="5"/>
      <c r="B233" s="19"/>
      <c r="C233" s="14"/>
      <c r="N233" s="9"/>
      <c r="U233" s="85">
        <f>SUMIF(U3:U230,"&gt;5",$P$3:$P$230)</f>
        <v>90.30000000000001</v>
      </c>
      <c r="V233" s="85">
        <f>SUMIF(V3:V230,"&gt;5",$P$3:$P$230)</f>
        <v>178.53000000000003</v>
      </c>
      <c r="AA233" s="141">
        <v>8.15</v>
      </c>
    </row>
    <row r="234" spans="1:27" ht="19.5" customHeight="1">
      <c r="A234" s="5"/>
      <c r="B234" s="19"/>
      <c r="C234" s="14"/>
      <c r="N234" s="9"/>
      <c r="P234" s="98">
        <f>SUMIF(R3:R230,"&gt;7,7499",P3:P230)</f>
        <v>268.83</v>
      </c>
      <c r="R234" s="99">
        <f>SUMIF(R3:R230,"&gt;7,7499",P3:P230)</f>
        <v>268.83</v>
      </c>
      <c r="U234" s="99">
        <f>+U233/U231</f>
        <v>8.20909090909091</v>
      </c>
      <c r="V234" s="99">
        <f>+V233/V231</f>
        <v>7.76217391304348</v>
      </c>
      <c r="Z234" s="85" t="s">
        <v>269</v>
      </c>
      <c r="AA234" s="85">
        <f>COUNTIF(P3:P230,"&gt;AA233")</f>
        <v>0</v>
      </c>
    </row>
    <row r="235" spans="1:27" ht="19.5" customHeight="1">
      <c r="A235" s="5"/>
      <c r="B235" s="19"/>
      <c r="C235" s="14"/>
      <c r="N235" s="9"/>
      <c r="R235" s="99">
        <f>+R234/R231</f>
        <v>7.9067647058823525</v>
      </c>
      <c r="Z235" s="85" t="s">
        <v>270</v>
      </c>
      <c r="AA235" s="142">
        <f>+AA231/Z231</f>
        <v>0.6666666666666666</v>
      </c>
    </row>
    <row r="236" spans="1:14" ht="19.5" customHeight="1">
      <c r="A236" s="5"/>
      <c r="B236" s="19"/>
      <c r="C236" s="14"/>
      <c r="N236" s="9"/>
    </row>
    <row r="237" spans="1:18" ht="19.5" customHeight="1">
      <c r="A237" s="5"/>
      <c r="B237" s="19">
        <f>SUMIF(T3:T230,"=1",B3:B230)</f>
        <v>16343</v>
      </c>
      <c r="C237" s="14"/>
      <c r="N237" s="9"/>
      <c r="Q237" s="99">
        <f>SUMIF(Q3:Q230,"&gt;5",$B$3:$B$230)</f>
        <v>4727</v>
      </c>
      <c r="R237" s="99">
        <f>SUMIF(R3:R230,"&gt;7,7499",$B$3:$B$230)</f>
        <v>3723</v>
      </c>
    </row>
    <row r="238" spans="1:18" ht="19.5" customHeight="1">
      <c r="A238" s="5" t="s">
        <v>268</v>
      </c>
      <c r="B238" s="133">
        <f>+B237/T231</f>
        <v>105.43870967741935</v>
      </c>
      <c r="C238" s="14"/>
      <c r="N238" s="9"/>
      <c r="Q238" s="134">
        <f>+Q237/Q231</f>
        <v>107.43181818181819</v>
      </c>
      <c r="R238" s="134">
        <f>+R237/R231</f>
        <v>109.5</v>
      </c>
    </row>
    <row r="240" spans="2:19" ht="19.5" customHeight="1">
      <c r="B240" s="18">
        <f>SUMIF(Y3:Y230,"&gt;5",B3:B230)</f>
        <v>11616</v>
      </c>
      <c r="Q240" s="132">
        <f>+Q231/$P$231</f>
        <v>0.2838709677419355</v>
      </c>
      <c r="R240" s="132">
        <f>+R231/$P$231</f>
        <v>0.21935483870967742</v>
      </c>
      <c r="S240" s="132">
        <f>+S231/$P$231</f>
        <v>0.2064516129032258</v>
      </c>
    </row>
    <row r="241" ht="19.5" customHeight="1">
      <c r="B241" s="18">
        <f>COUNTIF(Y3:Y230,"&gt;5")</f>
        <v>111</v>
      </c>
    </row>
    <row r="242" ht="19.5" customHeight="1">
      <c r="B242" s="140">
        <f>+B240/B241</f>
        <v>104.64864864864865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cp:lastPrinted>2010-04-01T15:52:34Z</cp:lastPrinted>
  <dcterms:created xsi:type="dcterms:W3CDTF">2010-04-01T13:15:38Z</dcterms:created>
  <dcterms:modified xsi:type="dcterms:W3CDTF">2011-02-20T15:42:52Z</dcterms:modified>
  <cp:category/>
  <cp:version/>
  <cp:contentType/>
  <cp:contentStatus/>
</cp:coreProperties>
</file>